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78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J21" i="1" s="1"/>
  <c r="F24" i="1"/>
  <c r="J24" i="1"/>
  <c r="F25" i="1"/>
  <c r="F37" i="1" s="1"/>
  <c r="J25" i="1"/>
  <c r="F26" i="1"/>
  <c r="J26" i="1"/>
  <c r="D27" i="1"/>
  <c r="E27" i="1"/>
  <c r="H27" i="1"/>
  <c r="H33" i="1" s="1"/>
  <c r="H83" i="1" s="1"/>
  <c r="I27" i="1"/>
  <c r="F29" i="1"/>
  <c r="J29" i="1"/>
  <c r="F30" i="1"/>
  <c r="J30" i="1"/>
  <c r="F31" i="1"/>
  <c r="J31" i="1"/>
  <c r="J27" i="1" s="1"/>
  <c r="F32" i="1"/>
  <c r="J32" i="1"/>
  <c r="E33" i="1"/>
  <c r="E83" i="1" s="1"/>
  <c r="I33" i="1"/>
  <c r="D35" i="1"/>
  <c r="E35" i="1"/>
  <c r="F35" i="1"/>
  <c r="H35" i="1"/>
  <c r="I35" i="1"/>
  <c r="D36" i="1"/>
  <c r="E36" i="1"/>
  <c r="F36" i="1"/>
  <c r="H36" i="1"/>
  <c r="I36" i="1"/>
  <c r="J36" i="1"/>
  <c r="D37" i="1"/>
  <c r="E37" i="1"/>
  <c r="H37" i="1"/>
  <c r="I37" i="1"/>
  <c r="J37" i="1"/>
  <c r="D38" i="1"/>
  <c r="E38" i="1"/>
  <c r="F38" i="1"/>
  <c r="H38" i="1"/>
  <c r="I38" i="1"/>
  <c r="J38" i="1"/>
  <c r="D45" i="1"/>
  <c r="D55" i="1" s="1"/>
  <c r="E45" i="1"/>
  <c r="H45" i="1"/>
  <c r="I45" i="1"/>
  <c r="I55" i="1" s="1"/>
  <c r="I83" i="1" s="1"/>
  <c r="F47" i="1"/>
  <c r="F45" i="1" s="1"/>
  <c r="F55" i="1" s="1"/>
  <c r="J47" i="1"/>
  <c r="J45" i="1" s="1"/>
  <c r="F48" i="1"/>
  <c r="J48" i="1"/>
  <c r="J58" i="1" s="1"/>
  <c r="F49" i="1"/>
  <c r="J49" i="1"/>
  <c r="D50" i="1"/>
  <c r="E50" i="1"/>
  <c r="H50" i="1"/>
  <c r="I50" i="1"/>
  <c r="F52" i="1"/>
  <c r="F50" i="1"/>
  <c r="J52" i="1"/>
  <c r="J50" i="1" s="1"/>
  <c r="F53" i="1"/>
  <c r="J53" i="1"/>
  <c r="F54" i="1"/>
  <c r="J54" i="1"/>
  <c r="E55" i="1"/>
  <c r="H55" i="1"/>
  <c r="D57" i="1"/>
  <c r="E57" i="1"/>
  <c r="F57" i="1"/>
  <c r="H57" i="1"/>
  <c r="I57" i="1"/>
  <c r="J57" i="1"/>
  <c r="D58" i="1"/>
  <c r="E58" i="1"/>
  <c r="F58" i="1"/>
  <c r="H58" i="1"/>
  <c r="I58" i="1"/>
  <c r="D59" i="1"/>
  <c r="E59" i="1"/>
  <c r="F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F64" i="1" s="1"/>
  <c r="J66" i="1"/>
  <c r="F67" i="1"/>
  <c r="J67" i="1"/>
  <c r="F68" i="1"/>
  <c r="J68" i="1"/>
  <c r="J64" i="1" s="1"/>
  <c r="F69" i="1"/>
  <c r="J69" i="1"/>
  <c r="C76" i="1"/>
  <c r="D76" i="1"/>
  <c r="E76" i="1"/>
  <c r="G76" i="1"/>
  <c r="H76" i="1"/>
  <c r="I76" i="1"/>
  <c r="F78" i="1"/>
  <c r="F76" i="1" s="1"/>
  <c r="J78" i="1"/>
  <c r="F79" i="1"/>
  <c r="J79" i="1"/>
  <c r="F80" i="1"/>
  <c r="J80" i="1"/>
  <c r="J76" i="1" s="1"/>
  <c r="F81" i="1"/>
  <c r="J81" i="1"/>
  <c r="F82" i="1"/>
  <c r="J82" i="1"/>
  <c r="C83" i="1"/>
  <c r="G83" i="1"/>
  <c r="G130" i="1" s="1"/>
  <c r="C85" i="1"/>
  <c r="D85" i="1"/>
  <c r="E85" i="1"/>
  <c r="G85" i="1"/>
  <c r="H85" i="1"/>
  <c r="I85" i="1"/>
  <c r="F87" i="1"/>
  <c r="F85" i="1" s="1"/>
  <c r="J87" i="1"/>
  <c r="J85" i="1" s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E96" i="1"/>
  <c r="G96" i="1"/>
  <c r="H96" i="1"/>
  <c r="I96" i="1"/>
  <c r="F98" i="1"/>
  <c r="F96" i="1" s="1"/>
  <c r="J98" i="1"/>
  <c r="J96" i="1" s="1"/>
  <c r="F99" i="1"/>
  <c r="J99" i="1"/>
  <c r="F100" i="1"/>
  <c r="J100" i="1"/>
  <c r="F107" i="1"/>
  <c r="J107" i="1"/>
  <c r="F108" i="1"/>
  <c r="J108" i="1"/>
  <c r="C109" i="1"/>
  <c r="D109" i="1"/>
  <c r="E109" i="1"/>
  <c r="G109" i="1"/>
  <c r="H109" i="1"/>
  <c r="I109" i="1"/>
  <c r="F111" i="1"/>
  <c r="F109" i="1" s="1"/>
  <c r="J111" i="1"/>
  <c r="J109" i="1" s="1"/>
  <c r="F112" i="1"/>
  <c r="J112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F122" i="1" s="1"/>
  <c r="J120" i="1"/>
  <c r="F121" i="1"/>
  <c r="J121" i="1"/>
  <c r="D122" i="1"/>
  <c r="D115" i="1" s="1"/>
  <c r="E122" i="1"/>
  <c r="E115" i="1" s="1"/>
  <c r="H122" i="1"/>
  <c r="H115" i="1" s="1"/>
  <c r="I122" i="1"/>
  <c r="I115" i="1" s="1"/>
  <c r="C123" i="1"/>
  <c r="D123" i="1"/>
  <c r="E123" i="1"/>
  <c r="G123" i="1"/>
  <c r="H123" i="1"/>
  <c r="I123" i="1"/>
  <c r="F125" i="1"/>
  <c r="F123" i="1" s="1"/>
  <c r="J125" i="1"/>
  <c r="J123" i="1" s="1"/>
  <c r="F126" i="1"/>
  <c r="J126" i="1"/>
  <c r="F127" i="1"/>
  <c r="J127" i="1"/>
  <c r="F128" i="1"/>
  <c r="J128" i="1"/>
  <c r="C129" i="1"/>
  <c r="C130" i="1" s="1"/>
  <c r="G129" i="1"/>
  <c r="C138" i="1"/>
  <c r="D138" i="1"/>
  <c r="E138" i="1"/>
  <c r="E168" i="1" s="1"/>
  <c r="E177" i="1" s="1"/>
  <c r="G138" i="1"/>
  <c r="H138" i="1"/>
  <c r="H168" i="1" s="1"/>
  <c r="I138" i="1"/>
  <c r="F140" i="1"/>
  <c r="F138" i="1" s="1"/>
  <c r="J140" i="1"/>
  <c r="J138" i="1" s="1"/>
  <c r="F141" i="1"/>
  <c r="J141" i="1"/>
  <c r="F142" i="1"/>
  <c r="J142" i="1"/>
  <c r="F143" i="1"/>
  <c r="J143" i="1"/>
  <c r="C144" i="1"/>
  <c r="D144" i="1"/>
  <c r="E144" i="1"/>
  <c r="G144" i="1"/>
  <c r="H144" i="1"/>
  <c r="I144" i="1"/>
  <c r="F146" i="1"/>
  <c r="J146" i="1"/>
  <c r="J144" i="1" s="1"/>
  <c r="F147" i="1"/>
  <c r="J147" i="1"/>
  <c r="F148" i="1"/>
  <c r="J148" i="1"/>
  <c r="F149" i="1"/>
  <c r="J149" i="1"/>
  <c r="F150" i="1"/>
  <c r="J150" i="1"/>
  <c r="F151" i="1"/>
  <c r="J151" i="1"/>
  <c r="C158" i="1"/>
  <c r="D158" i="1"/>
  <c r="E158" i="1"/>
  <c r="G158" i="1"/>
  <c r="H158" i="1"/>
  <c r="I158" i="1"/>
  <c r="F160" i="1"/>
  <c r="F158" i="1" s="1"/>
  <c r="J160" i="1"/>
  <c r="F161" i="1"/>
  <c r="J161" i="1"/>
  <c r="F162" i="1"/>
  <c r="J162" i="1"/>
  <c r="J158" i="1" s="1"/>
  <c r="F163" i="1"/>
  <c r="J163" i="1"/>
  <c r="F164" i="1"/>
  <c r="J164" i="1"/>
  <c r="F165" i="1"/>
  <c r="J165" i="1"/>
  <c r="F166" i="1"/>
  <c r="J166" i="1"/>
  <c r="F167" i="1"/>
  <c r="J167" i="1"/>
  <c r="C168" i="1"/>
  <c r="C177" i="1" s="1"/>
  <c r="D168" i="1"/>
  <c r="G168" i="1"/>
  <c r="I168" i="1"/>
  <c r="C170" i="1"/>
  <c r="D170" i="1"/>
  <c r="E170" i="1"/>
  <c r="G170" i="1"/>
  <c r="G177" i="1" s="1"/>
  <c r="H170" i="1"/>
  <c r="I170" i="1"/>
  <c r="F172" i="1"/>
  <c r="F170" i="1" s="1"/>
  <c r="J172" i="1"/>
  <c r="J170" i="1" s="1"/>
  <c r="F173" i="1"/>
  <c r="J173" i="1"/>
  <c r="F174" i="1"/>
  <c r="J174" i="1"/>
  <c r="F175" i="1"/>
  <c r="J175" i="1"/>
  <c r="F176" i="1"/>
  <c r="J176" i="1"/>
  <c r="I177" i="1"/>
  <c r="J35" i="1"/>
  <c r="F144" i="1" l="1"/>
  <c r="H177" i="1"/>
  <c r="J122" i="1"/>
  <c r="J115" i="1" s="1"/>
  <c r="J129" i="1" s="1"/>
  <c r="F21" i="1"/>
  <c r="D177" i="1"/>
  <c r="I129" i="1"/>
  <c r="F27" i="1"/>
  <c r="F115" i="1"/>
  <c r="F129" i="1" s="1"/>
  <c r="D33" i="1"/>
  <c r="J55" i="1"/>
  <c r="E129" i="1"/>
  <c r="F168" i="1"/>
  <c r="F177" i="1" s="1"/>
  <c r="I130" i="1"/>
  <c r="J168" i="1"/>
  <c r="J177" i="1" s="1"/>
  <c r="D129" i="1"/>
  <c r="E130" i="1"/>
  <c r="H129" i="1"/>
  <c r="H130" i="1" s="1"/>
  <c r="J33" i="1"/>
  <c r="D83" i="1"/>
  <c r="D130" i="1" s="1"/>
  <c r="F33" i="1" l="1"/>
  <c r="F83" i="1" s="1"/>
  <c r="F130" i="1" s="1"/>
  <c r="J83" i="1"/>
  <c r="J130" i="1" s="1"/>
</calcChain>
</file>

<file path=xl/sharedStrings.xml><?xml version="1.0" encoding="utf-8"?>
<sst xmlns="http://schemas.openxmlformats.org/spreadsheetml/2006/main" count="681" uniqueCount="405">
  <si>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</si>
  <si>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</si>
  <si>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</si>
  <si>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</si>
  <si>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</si>
  <si>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</si>
  <si>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</si>
  <si>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</si>
  <si>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</si>
  <si>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</si>
  <si>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</si>
  <si>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</si>
  <si>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</si>
  <si>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</si>
  <si>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</si>
  <si>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</si>
  <si>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</si>
  <si>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</si>
  <si>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</si>
  <si>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</si>
  <si>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</si>
  <si>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</si>
  <si>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</si>
  <si>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</si>
  <si>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</si>
  <si>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</si>
  <si>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</si>
  <si>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</si>
  <si>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</si>
  <si>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</si>
  <si>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</si>
  <si>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</si>
  <si>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</si>
  <si>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</si>
  <si>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</si>
  <si>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</si>
  <si>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</si>
  <si>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</si>
  <si>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</si>
  <si>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</si>
  <si>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</si>
  <si>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</si>
  <si>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</si>
  <si>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</si>
  <si>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</si>
  <si>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</si>
  <si>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</si>
  <si>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</si>
  <si>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</si>
  <si>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</si>
  <si>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</si>
  <si>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</si>
  <si>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</si>
  <si>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</si>
  <si>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</si>
  <si>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</si>
  <si>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</si>
  <si>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</si>
  <si>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</si>
  <si>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</si>
  <si>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</si>
  <si>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</si>
  <si>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</si>
  <si>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</si>
  <si>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</si>
  <si>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</si>
  <si>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</si>
  <si>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</si>
  <si>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</si>
  <si>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</si>
  <si>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</si>
  <si>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</si>
  <si>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</si>
  <si>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</si>
  <si>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</si>
  <si>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</si>
  <si>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</si>
  <si>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</si>
  <si>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</si>
  <si>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</si>
  <si>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</si>
  <si>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</si>
  <si>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</si>
  <si>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</si>
  <si>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</si>
  <si>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</si>
  <si>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</si>
  <si>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</si>
  <si>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</si>
  <si>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</si>
  <si>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</si>
  <si>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</si>
  <si>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</si>
  <si>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</si>
  <si>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</si>
  <si>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</si>
  <si>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</si>
  <si>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</si>
  <si>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</si>
  <si>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</si>
  <si>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</si>
  <si>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</si>
  <si>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</si>
  <si>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</si>
  <si>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</si>
  <si>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</si>
  <si>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</si>
  <si>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</si>
  <si>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</si>
  <si>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</si>
  <si>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</si>
  <si>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</si>
  <si>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</si>
  <si>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</si>
  <si>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</si>
  <si>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</si>
  <si>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</si>
  <si>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</si>
  <si>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</si>
  <si>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</si>
  <si>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</si>
  <si>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</si>
  <si>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</si>
  <si>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</si>
  <si>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</si>
  <si>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</si>
  <si>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</si>
  <si>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</si>
  <si>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</si>
  <si>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</si>
  <si>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</si>
  <si>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</si>
  <si>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</si>
  <si>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</si>
  <si>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</si>
  <si>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</si>
  <si>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</si>
  <si>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</si>
  <si>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</si>
  <si>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</si>
  <si>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</si>
  <si>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</si>
  <si>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</si>
  <si>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</si>
  <si>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</si>
  <si>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</si>
  <si>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</si>
  <si>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</si>
  <si>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</si>
  <si>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</si>
  <si>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</si>
  <si>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</si>
  <si>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</si>
  <si>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</si>
  <si>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</si>
  <si>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</si>
  <si>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</si>
  <si>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</si>
  <si>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</si>
  <si>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</si>
  <si>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</si>
  <si>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</si>
  <si>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</si>
  <si>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</si>
  <si>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</si>
  <si>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</si>
  <si>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</si>
  <si>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</si>
  <si>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</si>
  <si>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</si>
  <si>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</si>
  <si>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</si>
  <si>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</si>
  <si>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</si>
  <si>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</si>
  <si>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</si>
  <si>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</si>
  <si>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</si>
  <si>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</si>
  <si>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</si>
  <si>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</si>
  <si>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</si>
  <si>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</si>
  <si>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</si>
  <si>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</si>
  <si>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</si>
  <si>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</si>
  <si>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</si>
  <si>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</si>
  <si>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</si>
  <si>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</si>
  <si>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</si>
  <si>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</si>
  <si>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</si>
  <si>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</si>
  <si>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</si>
  <si>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</si>
  <si>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</si>
  <si>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</si>
  <si>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</si>
  <si>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</si>
  <si>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</si>
  <si>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</si>
  <si>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</si>
  <si>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</si>
  <si>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</si>
  <si>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</si>
  <si>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</si>
  <si>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</si>
  <si>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</si>
  <si>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</si>
  <si>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</si>
  <si>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</si>
  <si>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</si>
  <si>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</si>
  <si>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</si>
  <si>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</si>
  <si>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</si>
  <si>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</si>
  <si>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</si>
  <si>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</si>
  <si>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</si>
  <si>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</si>
  <si>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</si>
  <si>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</si>
  <si>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</si>
  <si>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</si>
  <si>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</si>
  <si>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</si>
  <si>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</si>
  <si>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</si>
  <si>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</si>
  <si>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</si>
  <si>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</si>
  <si>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</si>
  <si>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</si>
  <si>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</si>
  <si>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</si>
  <si>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</si>
  <si>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</si>
  <si>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</si>
  <si>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</si>
  <si>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</si>
  <si>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</si>
  <si>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</si>
  <si>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</si>
  <si>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</si>
  <si>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</si>
  <si>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</si>
  <si>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</si>
  <si>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</si>
  <si>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</si>
  <si>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</si>
  <si>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</si>
  <si>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</si>
  <si>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</si>
  <si>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</si>
  <si>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</si>
  <si>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</si>
  <si>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</si>
  <si>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</si>
  <si>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</si>
  <si>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</si>
  <si>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</si>
  <si>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</si>
  <si>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</si>
  <si>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</si>
  <si>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</si>
  <si>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</si>
  <si>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</si>
  <si>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</si>
  <si>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</si>
  <si>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</si>
  <si>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</si>
  <si>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</si>
  <si>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</si>
  <si>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</si>
  <si>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</si>
  <si>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</si>
  <si>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</si>
  <si>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</si>
  <si>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</si>
  <si>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</si>
  <si>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</si>
  <si>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</si>
  <si>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</si>
  <si>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</si>
  <si>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</si>
  <si>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</si>
  <si>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</si>
  <si>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</si>
  <si>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</si>
  <si>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</si>
  <si>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</si>
  <si>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</si>
  <si>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</si>
  <si>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</si>
  <si>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</si>
  <si>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</si>
  <si>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</si>
  <si>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</si>
  <si>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</si>
  <si>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</si>
  <si>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</si>
  <si>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</si>
  <si>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</si>
  <si>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</si>
  <si>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</si>
  <si>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</si>
  <si>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</si>
  <si>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</si>
  <si>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</si>
  <si>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</si>
  <si>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</si>
  <si>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</si>
  <si>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</si>
  <si>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</si>
  <si>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</si>
  <si>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</si>
  <si>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</si>
  <si>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</si>
  <si>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</si>
  <si>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</si>
  <si>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</si>
  <si>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</si>
  <si>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</si>
  <si>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</si>
  <si>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</si>
  <si>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</si>
  <si>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</si>
  <si>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</si>
  <si>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</si>
  <si>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</si>
  <si>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</si>
  <si>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</si>
  <si>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</si>
  <si>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</si>
  <si>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</si>
  <si>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</si>
  <si>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</si>
  <si>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</si>
  <si>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</si>
  <si>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</si>
  <si>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</si>
  <si>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</si>
  <si>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</si>
  <si>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</si>
  <si>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</si>
  <si>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</si>
  <si>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</si>
  <si>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</si>
  <si>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</si>
  <si>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</si>
  <si>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</si>
  <si>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</si>
  <si>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</si>
  <si>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</si>
  <si>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</si>
  <si>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</si>
  <si>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</si>
  <si>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</si>
  <si>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</si>
  <si>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</si>
  <si>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</si>
  <si>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</si>
  <si>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</si>
  <si>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</si>
  <si>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</si>
  <si>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</si>
  <si>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</si>
  <si>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</si>
  <si>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</si>
  <si>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</si>
  <si>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</si>
  <si>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</si>
  <si>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</si>
  <si>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ГАУЗ Красноусольский детский санаторий</t>
  </si>
  <si>
    <t>Сафаргулов А.С.</t>
  </si>
  <si>
    <t>01 января 2017 г.</t>
  </si>
  <si>
    <t>0219001580</t>
  </si>
  <si>
    <t>01.01.2017</t>
  </si>
  <si>
    <t>5</t>
  </si>
  <si>
    <t>3</t>
  </si>
  <si>
    <t>ГОД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</si>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</sst>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1">
    <xf numFmtId="0" fontId="0" fillId="0" borderId="0"/>
    <xf numFmtId="0" fontId="27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7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1">
    <cellStyle name="20% - Акцент1" xfId="1" builtinId="30" customBuiltin="1"/>
    <cellStyle name="20% — акцент1" xfId="2"/>
    <cellStyle name="20% - Акцент1 2" xfId="3"/>
    <cellStyle name="20% - Акцент2" xfId="4" builtinId="34" customBuiltin="1"/>
    <cellStyle name="20% — акцент2" xfId="5"/>
    <cellStyle name="20% - Акцент2 2" xfId="6"/>
    <cellStyle name="20% - Акцент3" xfId="7" builtinId="38" customBuiltin="1"/>
    <cellStyle name="20% — акцент3" xfId="8"/>
    <cellStyle name="20% - Акцент3 2" xfId="9"/>
    <cellStyle name="20% - Акцент4" xfId="10" builtinId="42" customBuiltin="1"/>
    <cellStyle name="20% — акцент4" xfId="11"/>
    <cellStyle name="20% - Акцент4 2" xfId="12"/>
    <cellStyle name="20% - Акцент5" xfId="13" builtinId="46" customBuiltin="1"/>
    <cellStyle name="20% — акцент5" xfId="14"/>
    <cellStyle name="20% - Акцент5 2" xfId="15"/>
    <cellStyle name="20% - Акцент6" xfId="16" builtinId="50" customBuiltin="1"/>
    <cellStyle name="20% — акцент6" xfId="17"/>
    <cellStyle name="20% - Акцент6 2" xfId="18"/>
    <cellStyle name="40% - Акцент1" xfId="19" builtinId="31" customBuiltin="1"/>
    <cellStyle name="40% — акцент1" xfId="20"/>
    <cellStyle name="40% - Акцент1 2" xfId="21"/>
    <cellStyle name="40% - Акцент2" xfId="22" builtinId="35" customBuiltin="1"/>
    <cellStyle name="40% — акцент2" xfId="23"/>
    <cellStyle name="40% - Акцент2 2" xfId="24"/>
    <cellStyle name="40% - Акцент3" xfId="25" builtinId="39" customBuiltin="1"/>
    <cellStyle name="40% — акцент3" xfId="26"/>
    <cellStyle name="40% - Акцент3 2" xfId="27"/>
    <cellStyle name="40% - Акцент4" xfId="28" builtinId="43" customBuiltin="1"/>
    <cellStyle name="40% — акцент4" xfId="29"/>
    <cellStyle name="40% - Акцент4 2" xfId="30"/>
    <cellStyle name="40% - Акцент5" xfId="31" builtinId="47" customBuiltin="1"/>
    <cellStyle name="40% — акцент5" xfId="32"/>
    <cellStyle name="40% - Акцент5 2" xfId="33"/>
    <cellStyle name="40% - Акцент6" xfId="34" builtinId="51" customBuiltin="1"/>
    <cellStyle name="40% — акцент6" xfId="35"/>
    <cellStyle name="40% - Акцент6 2" xfId="36"/>
    <cellStyle name="60% - Акцент1" xfId="37" builtinId="32" customBuiltin="1"/>
    <cellStyle name="60% — акцент1" xfId="38"/>
    <cellStyle name="60% - Акцент1 2" xfId="39"/>
    <cellStyle name="60% - Акцент2" xfId="40" builtinId="36" customBuiltin="1"/>
    <cellStyle name="60% — акцент2" xfId="41"/>
    <cellStyle name="60% - Акцент2 2" xfId="42"/>
    <cellStyle name="60% - Акцент3" xfId="43" builtinId="40" customBuiltin="1"/>
    <cellStyle name="60% — акцент3" xfId="44"/>
    <cellStyle name="60% - Акцент3 2" xfId="45"/>
    <cellStyle name="60% - Акцент4" xfId="46" builtinId="44" customBuiltin="1"/>
    <cellStyle name="60% — акцент4" xfId="47"/>
    <cellStyle name="60% - Акцент4 2" xfId="48"/>
    <cellStyle name="60% - Акцент5" xfId="49" builtinId="48" customBuiltin="1"/>
    <cellStyle name="60% — акцент5" xfId="50"/>
    <cellStyle name="60% - Акцент5 2" xfId="51"/>
    <cellStyle name="60% - Акцент6" xfId="52" builtinId="52" customBuiltin="1"/>
    <cellStyle name="60% — акцент6" xfId="53"/>
    <cellStyle name="60% - Акцент6 2" xfId="54"/>
    <cellStyle name="Акцент1" xfId="55" builtinId="29" customBuiltin="1"/>
    <cellStyle name="Акцент1 2" xfId="56"/>
    <cellStyle name="Акцент2" xfId="57" builtinId="33" customBuiltin="1"/>
    <cellStyle name="Акцент2 2" xfId="58"/>
    <cellStyle name="Акцент3" xfId="59" builtinId="37" customBuiltin="1"/>
    <cellStyle name="Акцент3 2" xfId="60"/>
    <cellStyle name="Акцент4" xfId="61" builtinId="41" customBuiltin="1"/>
    <cellStyle name="Акцент4 2" xfId="62"/>
    <cellStyle name="Акцент5" xfId="63" builtinId="45" customBuiltin="1"/>
    <cellStyle name="Акцент5 2" xfId="64"/>
    <cellStyle name="Акцент6" xfId="65" builtinId="49" customBuiltin="1"/>
    <cellStyle name="Акцент6 2" xfId="66"/>
    <cellStyle name="Ввод " xfId="67" builtinId="20" customBuiltin="1"/>
    <cellStyle name="Ввод  2" xfId="68"/>
    <cellStyle name="Вывод" xfId="69" builtinId="21" customBuiltin="1"/>
    <cellStyle name="Вывод 2" xfId="70"/>
    <cellStyle name="Вычисление" xfId="71" builtinId="22" customBuiltin="1"/>
    <cellStyle name="Вычисление 2" xfId="72"/>
    <cellStyle name="Заголовок 1" xfId="73" builtinId="16" customBuiltin="1"/>
    <cellStyle name="Заголовок 1 2" xfId="74"/>
    <cellStyle name="Заголовок 2" xfId="75" builtinId="17" customBuiltin="1"/>
    <cellStyle name="Заголовок 2 2" xfId="76"/>
    <cellStyle name="Заголовок 3" xfId="77" builtinId="18" customBuiltin="1"/>
    <cellStyle name="Заголовок 3 2" xfId="78"/>
    <cellStyle name="Заголовок 4" xfId="79" builtinId="19" customBuiltin="1"/>
    <cellStyle name="Заголовок 4 2" xfId="80"/>
    <cellStyle name="Итог" xfId="81" builtinId="25" customBuiltin="1"/>
    <cellStyle name="Итог 2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ейтральный" xfId="87" builtinId="28" customBuiltin="1"/>
    <cellStyle name="Нейтральный 2" xfId="88"/>
    <cellStyle name="Обычный" xfId="0" builtinId="0"/>
    <cellStyle name="Плохой" xfId="89" builtinId="27" customBuiltin="1"/>
    <cellStyle name="Плохой 2" xfId="90"/>
    <cellStyle name="Пояснение" xfId="91" builtinId="53" customBuiltin="1"/>
    <cellStyle name="Пояснение 2" xfId="92"/>
    <cellStyle name="Примечание" xfId="93" builtinId="10" customBuiltin="1"/>
    <cellStyle name="Примечание 2" xfId="94"/>
    <cellStyle name="Связанная ячейка" xfId="95" builtinId="24" customBuiltin="1"/>
    <cellStyle name="Связанная ячейка 2" xfId="96"/>
    <cellStyle name="Текст предупреждения" xfId="97" builtinId="11" customBuiltin="1"/>
    <cellStyle name="Текст предупреждения 2" xfId="98"/>
    <cellStyle name="Хороший" xfId="99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0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358</v>
      </c>
    </row>
    <row r="3" spans="1:12" ht="11.25" customHeight="1" x14ac:dyDescent="0.2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381</v>
      </c>
      <c r="L3" s="155" t="s">
        <v>359</v>
      </c>
    </row>
    <row r="4" spans="1:12" ht="10.5" customHeight="1" thickBot="1" x14ac:dyDescent="0.25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384</v>
      </c>
      <c r="L4" s="155" t="s">
        <v>360</v>
      </c>
    </row>
    <row r="5" spans="1:12" ht="12.75" customHeight="1" x14ac:dyDescent="0.2">
      <c r="A5" s="5"/>
      <c r="C5" s="81" t="s">
        <v>195</v>
      </c>
      <c r="D5" s="178" t="s">
        <v>378</v>
      </c>
      <c r="E5" s="178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x14ac:dyDescent="0.2">
      <c r="A7" s="10" t="s">
        <v>196</v>
      </c>
      <c r="B7" s="179" t="s">
        <v>376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382</v>
      </c>
      <c r="L7" s="155" t="s">
        <v>363</v>
      </c>
    </row>
    <row r="8" spans="1:12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379</v>
      </c>
      <c r="K8" s="2"/>
      <c r="L8" s="155" t="s">
        <v>364</v>
      </c>
    </row>
    <row r="9" spans="1:12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/>
      <c r="L9" s="155" t="s">
        <v>365</v>
      </c>
    </row>
    <row r="10" spans="1:12" x14ac:dyDescent="0.2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 t="s">
        <v>383</v>
      </c>
      <c r="L10" s="155" t="s">
        <v>366</v>
      </c>
    </row>
    <row r="11" spans="1:12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 x14ac:dyDescent="0.2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 x14ac:dyDescent="0.25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 x14ac:dyDescent="0.2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L17" s="155" t="s">
        <v>373</v>
      </c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374</v>
      </c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386</v>
      </c>
      <c r="B21" s="41" t="s">
        <v>19</v>
      </c>
      <c r="C21" s="99"/>
      <c r="D21" s="98">
        <f>SUM(D23:D26)</f>
        <v>115500784.98</v>
      </c>
      <c r="E21" s="98">
        <f>SUM(E23:E26)</f>
        <v>5302848.04</v>
      </c>
      <c r="F21" s="98">
        <f>SUM(F23:F26)</f>
        <v>120803633.02</v>
      </c>
      <c r="G21" s="99"/>
      <c r="H21" s="98">
        <f>SUM(H23:H26)</f>
        <v>114874238.18000001</v>
      </c>
      <c r="I21" s="98">
        <f>SUM(I23:I26)</f>
        <v>12084619.75</v>
      </c>
      <c r="J21" s="100">
        <f>SUM(J23:J26)</f>
        <v>126958857.93000001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391</v>
      </c>
      <c r="B23" s="41" t="s">
        <v>21</v>
      </c>
      <c r="C23" s="99"/>
      <c r="D23" s="103">
        <v>98236780.609999999</v>
      </c>
      <c r="E23" s="103"/>
      <c r="F23" s="104">
        <f>SUM(D23:E23)</f>
        <v>98236780.609999999</v>
      </c>
      <c r="G23" s="99"/>
      <c r="H23" s="103">
        <v>98236780.609999999</v>
      </c>
      <c r="I23" s="103"/>
      <c r="J23" s="105">
        <f>SUM(H23:I23)</f>
        <v>98236780.609999999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6281489.0099999998</v>
      </c>
      <c r="E24" s="103">
        <v>1219572</v>
      </c>
      <c r="F24" s="104">
        <f>SUM(D24:E24)</f>
        <v>7501061.0099999998</v>
      </c>
      <c r="G24" s="99"/>
      <c r="H24" s="103">
        <v>6007021.5300000003</v>
      </c>
      <c r="I24" s="103">
        <v>4227777</v>
      </c>
      <c r="J24" s="105">
        <f>SUM(H24:I24)</f>
        <v>10234798.529999999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10982515.359999999</v>
      </c>
      <c r="E25" s="103">
        <v>4083276.04</v>
      </c>
      <c r="F25" s="104">
        <f>SUM(D25:E25)</f>
        <v>15065791.4</v>
      </c>
      <c r="G25" s="99"/>
      <c r="H25" s="103">
        <v>10630436.039999999</v>
      </c>
      <c r="I25" s="103">
        <v>7856842.75</v>
      </c>
      <c r="J25" s="105">
        <f>SUM(H25:I25)</f>
        <v>18487278.789999999</v>
      </c>
      <c r="K25" s="96" t="s">
        <v>233</v>
      </c>
      <c r="L25" s="155" t="s">
        <v>25</v>
      </c>
    </row>
    <row r="26" spans="1:12" x14ac:dyDescent="0.2">
      <c r="A26" s="42" t="s">
        <v>392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44571309.200000003</v>
      </c>
      <c r="E27" s="98">
        <f>SUM(E29:E32)</f>
        <v>3793720.65</v>
      </c>
      <c r="F27" s="98">
        <f>SUM(F29:F32)</f>
        <v>48365029.850000001</v>
      </c>
      <c r="G27" s="99"/>
      <c r="H27" s="98">
        <f>SUM(H29:H32)</f>
        <v>45531646.009999998</v>
      </c>
      <c r="I27" s="98">
        <f>SUM(I29:I32)</f>
        <v>6703307.54</v>
      </c>
      <c r="J27" s="100">
        <f>SUM(J29:J32)</f>
        <v>52234953.549999997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393</v>
      </c>
      <c r="B29" s="41" t="s">
        <v>29</v>
      </c>
      <c r="C29" s="99"/>
      <c r="D29" s="103">
        <v>28482543.050000001</v>
      </c>
      <c r="E29" s="103"/>
      <c r="F29" s="104">
        <f>SUM(D29:E29)</f>
        <v>28482543.050000001</v>
      </c>
      <c r="G29" s="99"/>
      <c r="H29" s="103">
        <v>29445497.09</v>
      </c>
      <c r="I29" s="103"/>
      <c r="J29" s="105">
        <f>SUM(H29:I29)</f>
        <v>29445497.09</v>
      </c>
      <c r="K29" s="96" t="s">
        <v>236</v>
      </c>
      <c r="L29" s="155" t="s">
        <v>29</v>
      </c>
    </row>
    <row r="30" spans="1:12" ht="22.5" x14ac:dyDescent="0.2">
      <c r="A30" s="42" t="s">
        <v>394</v>
      </c>
      <c r="B30" s="41" t="s">
        <v>30</v>
      </c>
      <c r="C30" s="99"/>
      <c r="D30" s="103">
        <v>5219694.3099999996</v>
      </c>
      <c r="E30" s="103">
        <v>189628.43</v>
      </c>
      <c r="F30" s="104">
        <f>SUM(D30:E30)</f>
        <v>5409322.7400000002</v>
      </c>
      <c r="G30" s="99"/>
      <c r="H30" s="103">
        <v>5536616.0899999999</v>
      </c>
      <c r="I30" s="103">
        <v>417131.42</v>
      </c>
      <c r="J30" s="105">
        <f>SUM(H30:I30)</f>
        <v>5953747.5099999998</v>
      </c>
      <c r="K30" s="96" t="s">
        <v>237</v>
      </c>
      <c r="L30" s="155" t="s">
        <v>30</v>
      </c>
    </row>
    <row r="31" spans="1:12" ht="22.5" x14ac:dyDescent="0.2">
      <c r="A31" s="42" t="s">
        <v>395</v>
      </c>
      <c r="B31" s="41" t="s">
        <v>31</v>
      </c>
      <c r="C31" s="99"/>
      <c r="D31" s="103">
        <v>10869071.84</v>
      </c>
      <c r="E31" s="103">
        <v>3604092.22</v>
      </c>
      <c r="F31" s="104">
        <f>SUM(D31:E31)</f>
        <v>14473164.060000001</v>
      </c>
      <c r="G31" s="99"/>
      <c r="H31" s="103">
        <v>10549532.83</v>
      </c>
      <c r="I31" s="103">
        <v>6286176.1200000001</v>
      </c>
      <c r="J31" s="105">
        <f>SUM(H31:I31)</f>
        <v>16835708.949999999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387</v>
      </c>
      <c r="B33" s="41" t="s">
        <v>34</v>
      </c>
      <c r="C33" s="99"/>
      <c r="D33" s="106">
        <f>D21-D27</f>
        <v>70929475.780000001</v>
      </c>
      <c r="E33" s="106">
        <f>E21-E27</f>
        <v>1509127.39</v>
      </c>
      <c r="F33" s="106">
        <f>F21-F27</f>
        <v>72438603.170000002</v>
      </c>
      <c r="G33" s="99"/>
      <c r="H33" s="106">
        <f>H21-H27</f>
        <v>69342592.170000002</v>
      </c>
      <c r="I33" s="106">
        <f>I21-I27</f>
        <v>5381312.21</v>
      </c>
      <c r="J33" s="107">
        <f>J21-J27</f>
        <v>74723904.379999995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396</v>
      </c>
      <c r="B35" s="41" t="s">
        <v>36</v>
      </c>
      <c r="C35" s="99"/>
      <c r="D35" s="106">
        <f t="shared" ref="D35:F38" si="0">D23-D29</f>
        <v>69754237.560000002</v>
      </c>
      <c r="E35" s="106">
        <f t="shared" si="0"/>
        <v>0</v>
      </c>
      <c r="F35" s="106">
        <f t="shared" si="0"/>
        <v>69754237.560000002</v>
      </c>
      <c r="G35" s="99"/>
      <c r="H35" s="106">
        <f t="shared" ref="H35:J38" si="1">H23-H29</f>
        <v>68791283.519999996</v>
      </c>
      <c r="I35" s="106">
        <f t="shared" si="1"/>
        <v>0</v>
      </c>
      <c r="J35" s="110">
        <f t="shared" si="1"/>
        <v>68791283.519999996</v>
      </c>
      <c r="K35" s="96" t="s">
        <v>241</v>
      </c>
      <c r="L35" s="155" t="s">
        <v>36</v>
      </c>
    </row>
    <row r="36" spans="1:12" ht="22.5" x14ac:dyDescent="0.2">
      <c r="A36" s="42" t="s">
        <v>397</v>
      </c>
      <c r="B36" s="41" t="s">
        <v>37</v>
      </c>
      <c r="C36" s="99"/>
      <c r="D36" s="106">
        <f t="shared" si="0"/>
        <v>1061794.7</v>
      </c>
      <c r="E36" s="106">
        <f t="shared" si="0"/>
        <v>1029943.57</v>
      </c>
      <c r="F36" s="106">
        <f t="shared" si="0"/>
        <v>2091738.27</v>
      </c>
      <c r="G36" s="99"/>
      <c r="H36" s="106">
        <f t="shared" si="1"/>
        <v>470405.44</v>
      </c>
      <c r="I36" s="106">
        <f t="shared" si="1"/>
        <v>3810645.58</v>
      </c>
      <c r="J36" s="110">
        <f t="shared" si="1"/>
        <v>4281051.0199999996</v>
      </c>
      <c r="K36" s="96" t="s">
        <v>242</v>
      </c>
      <c r="L36" s="155" t="s">
        <v>37</v>
      </c>
    </row>
    <row r="37" spans="1:12" ht="22.5" x14ac:dyDescent="0.2">
      <c r="A37" s="42" t="s">
        <v>398</v>
      </c>
      <c r="B37" s="41" t="s">
        <v>38</v>
      </c>
      <c r="C37" s="99"/>
      <c r="D37" s="106">
        <f t="shared" si="0"/>
        <v>113443.52</v>
      </c>
      <c r="E37" s="106">
        <f t="shared" si="0"/>
        <v>479183.82</v>
      </c>
      <c r="F37" s="106">
        <f t="shared" si="0"/>
        <v>592627.34</v>
      </c>
      <c r="G37" s="99"/>
      <c r="H37" s="106">
        <f t="shared" si="1"/>
        <v>80903.210000000006</v>
      </c>
      <c r="I37" s="106">
        <f t="shared" si="1"/>
        <v>1570666.63</v>
      </c>
      <c r="J37" s="110">
        <f t="shared" si="1"/>
        <v>1651569.84</v>
      </c>
      <c r="K37" s="96" t="s">
        <v>243</v>
      </c>
      <c r="L37" s="155" t="s">
        <v>38</v>
      </c>
    </row>
    <row r="38" spans="1:12" ht="23.25" thickBot="1" x14ac:dyDescent="0.25">
      <c r="A38" s="42" t="s">
        <v>399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388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389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400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401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390</v>
      </c>
      <c r="B60" s="41" t="s">
        <v>60</v>
      </c>
      <c r="C60" s="103"/>
      <c r="D60" s="121">
        <v>522028.6</v>
      </c>
      <c r="E60" s="121"/>
      <c r="F60" s="117">
        <f>SUM(C60:E60)</f>
        <v>522028.6</v>
      </c>
      <c r="G60" s="103"/>
      <c r="H60" s="121">
        <v>522028.6</v>
      </c>
      <c r="I60" s="121"/>
      <c r="J60" s="105">
        <f>SUM(G60:I60)</f>
        <v>522028.6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5073720.9800000004</v>
      </c>
      <c r="E61" s="121">
        <v>1715007.47</v>
      </c>
      <c r="F61" s="117">
        <f>SUM(C61:E61)</f>
        <v>6788728.4500000002</v>
      </c>
      <c r="G61" s="103"/>
      <c r="H61" s="121">
        <v>4791721.43</v>
      </c>
      <c r="I61" s="121">
        <v>2179923.39</v>
      </c>
      <c r="J61" s="105">
        <f>SUM(G61:I61)</f>
        <v>6971644.8200000003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385</v>
      </c>
      <c r="B83" s="56" t="s">
        <v>87</v>
      </c>
      <c r="C83" s="131">
        <f t="shared" ref="C83:J83" si="6">C33+C55+C60+C61+C64+C76+C82</f>
        <v>0</v>
      </c>
      <c r="D83" s="131">
        <f t="shared" si="6"/>
        <v>76525225.359999999</v>
      </c>
      <c r="E83" s="131">
        <f t="shared" si="6"/>
        <v>3224134.86</v>
      </c>
      <c r="F83" s="131">
        <f t="shared" si="6"/>
        <v>79749360.219999999</v>
      </c>
      <c r="G83" s="131">
        <f t="shared" si="6"/>
        <v>0</v>
      </c>
      <c r="H83" s="131">
        <f t="shared" si="6"/>
        <v>74656342.200000003</v>
      </c>
      <c r="I83" s="131">
        <f t="shared" si="6"/>
        <v>7561235.5999999996</v>
      </c>
      <c r="J83" s="132">
        <f t="shared" si="6"/>
        <v>82217577.799999997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0</v>
      </c>
      <c r="D85" s="98">
        <f t="shared" si="7"/>
        <v>0</v>
      </c>
      <c r="E85" s="98">
        <f t="shared" si="7"/>
        <v>3442.78</v>
      </c>
      <c r="F85" s="98">
        <f t="shared" si="7"/>
        <v>3442.78</v>
      </c>
      <c r="G85" s="98">
        <f t="shared" si="7"/>
        <v>0</v>
      </c>
      <c r="H85" s="98">
        <f t="shared" si="7"/>
        <v>0</v>
      </c>
      <c r="I85" s="98">
        <f t="shared" si="7"/>
        <v>506210.39</v>
      </c>
      <c r="J85" s="100">
        <f t="shared" si="7"/>
        <v>506210.39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/>
      <c r="D87" s="121"/>
      <c r="E87" s="121">
        <v>3442.78</v>
      </c>
      <c r="F87" s="117">
        <f t="shared" ref="F87:F95" si="8">SUM(C87:E87)</f>
        <v>3442.78</v>
      </c>
      <c r="G87" s="121"/>
      <c r="H87" s="121"/>
      <c r="I87" s="121">
        <v>506210.39</v>
      </c>
      <c r="J87" s="105">
        <f t="shared" ref="J87:J95" si="9">SUM(G87:I87)</f>
        <v>506210.39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>
        <v>103000</v>
      </c>
      <c r="F107" s="133">
        <f>SUM(C107:E107)</f>
        <v>103000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/>
      <c r="E108" s="127">
        <v>64252.91</v>
      </c>
      <c r="F108" s="133">
        <f>SUM(C108:E108)</f>
        <v>64252.91</v>
      </c>
      <c r="G108" s="127"/>
      <c r="H108" s="127"/>
      <c r="I108" s="127">
        <v>121996.04</v>
      </c>
      <c r="J108" s="105">
        <f>SUM(G108:I108)</f>
        <v>121996.04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-71338129.659999996</v>
      </c>
      <c r="E115" s="134">
        <f t="shared" si="12"/>
        <v>0</v>
      </c>
      <c r="F115" s="134">
        <f t="shared" si="12"/>
        <v>-71338129.659999996</v>
      </c>
      <c r="G115" s="134">
        <f t="shared" si="12"/>
        <v>0</v>
      </c>
      <c r="H115" s="134">
        <f t="shared" si="12"/>
        <v>-69783717.560000002</v>
      </c>
      <c r="I115" s="134">
        <f t="shared" si="12"/>
        <v>0</v>
      </c>
      <c r="J115" s="119">
        <f t="shared" si="12"/>
        <v>-69783717.560000002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-105040367.02</v>
      </c>
      <c r="E120" s="127"/>
      <c r="F120" s="117">
        <f>SUM(D120:E120)</f>
        <v>-105040367.02</v>
      </c>
      <c r="G120" s="128"/>
      <c r="H120" s="127">
        <v>-104765830.73999999</v>
      </c>
      <c r="I120" s="127"/>
      <c r="J120" s="105">
        <f>SUM(H120:I120)</f>
        <v>-104765830.73999999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33702237.359999999</v>
      </c>
      <c r="E121" s="127"/>
      <c r="F121" s="117">
        <f>SUM(D121:E121)</f>
        <v>33702237.359999999</v>
      </c>
      <c r="G121" s="128"/>
      <c r="H121" s="127">
        <v>34982113.18</v>
      </c>
      <c r="I121" s="127"/>
      <c r="J121" s="105">
        <f>SUM(H121:I121)</f>
        <v>34982113.18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-71338129.659999996</v>
      </c>
      <c r="E122" s="98">
        <f>E120+E121</f>
        <v>0</v>
      </c>
      <c r="F122" s="98">
        <f>F120+F121</f>
        <v>-71338129.659999996</v>
      </c>
      <c r="G122" s="128"/>
      <c r="H122" s="98">
        <f>H120+H121</f>
        <v>-69783717.560000002</v>
      </c>
      <c r="I122" s="98">
        <f>I120+I121</f>
        <v>0</v>
      </c>
      <c r="J122" s="119">
        <f>J120+J121</f>
        <v>-69783717.560000002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>
        <v>2936.95</v>
      </c>
      <c r="E128" s="137">
        <v>2568.92</v>
      </c>
      <c r="F128" s="117">
        <f>SUM(C128:E128)</f>
        <v>5505.87</v>
      </c>
      <c r="G128" s="137"/>
      <c r="H128" s="137"/>
      <c r="I128" s="137">
        <v>13923.89</v>
      </c>
      <c r="J128" s="105">
        <f>SUM(G128:I128)</f>
        <v>13923.89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402</v>
      </c>
      <c r="B129" s="64" t="s">
        <v>140</v>
      </c>
      <c r="C129" s="139">
        <f t="shared" ref="C129:J129" si="14">C85+C96+C107+C108+C109+C113+C114+C115+C123+C128</f>
        <v>0</v>
      </c>
      <c r="D129" s="139">
        <f t="shared" si="14"/>
        <v>-71335192.709999993</v>
      </c>
      <c r="E129" s="139">
        <f t="shared" si="14"/>
        <v>173264.61</v>
      </c>
      <c r="F129" s="139">
        <f t="shared" si="14"/>
        <v>-71161928.099999994</v>
      </c>
      <c r="G129" s="139">
        <f t="shared" si="14"/>
        <v>0</v>
      </c>
      <c r="H129" s="139">
        <f t="shared" si="14"/>
        <v>-69783717.560000002</v>
      </c>
      <c r="I129" s="139">
        <f t="shared" si="14"/>
        <v>642130.31999999995</v>
      </c>
      <c r="J129" s="140">
        <f t="shared" si="14"/>
        <v>-69141587.239999995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0</v>
      </c>
      <c r="D130" s="141">
        <f t="shared" si="15"/>
        <v>5190032.6500000004</v>
      </c>
      <c r="E130" s="141">
        <f t="shared" si="15"/>
        <v>3397399.47</v>
      </c>
      <c r="F130" s="141">
        <f t="shared" si="15"/>
        <v>8587432.1199999992</v>
      </c>
      <c r="G130" s="141">
        <f t="shared" si="15"/>
        <v>0</v>
      </c>
      <c r="H130" s="141">
        <f t="shared" si="15"/>
        <v>4872624.6399999997</v>
      </c>
      <c r="I130" s="141">
        <f t="shared" si="15"/>
        <v>8203365.9199999999</v>
      </c>
      <c r="J130" s="142">
        <f t="shared" si="15"/>
        <v>13075990.560000001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0</v>
      </c>
      <c r="E144" s="98">
        <f t="shared" si="17"/>
        <v>6.68</v>
      </c>
      <c r="F144" s="98">
        <f t="shared" si="17"/>
        <v>6.68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/>
      <c r="E151" s="124">
        <v>6.68</v>
      </c>
      <c r="F151" s="125">
        <f t="shared" si="18"/>
        <v>6.68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403</v>
      </c>
      <c r="B168" s="64" t="s">
        <v>183</v>
      </c>
      <c r="C168" s="145">
        <f t="shared" ref="C168:J168" si="23">C138+C143+C144+C158+C165+C166+C167</f>
        <v>0</v>
      </c>
      <c r="D168" s="145">
        <f t="shared" si="23"/>
        <v>0</v>
      </c>
      <c r="E168" s="145">
        <f t="shared" si="23"/>
        <v>6.68</v>
      </c>
      <c r="F168" s="145">
        <f t="shared" si="23"/>
        <v>6.68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404</v>
      </c>
      <c r="B170" s="41" t="s">
        <v>185</v>
      </c>
      <c r="C170" s="98">
        <f t="shared" ref="C170:J170" si="24">SUM(C172:C176)</f>
        <v>0</v>
      </c>
      <c r="D170" s="98">
        <f t="shared" si="24"/>
        <v>5190032.6500000004</v>
      </c>
      <c r="E170" s="98">
        <f t="shared" si="24"/>
        <v>3397392.79</v>
      </c>
      <c r="F170" s="98">
        <f t="shared" si="24"/>
        <v>8587425.4399999995</v>
      </c>
      <c r="G170" s="98">
        <f t="shared" si="24"/>
        <v>0</v>
      </c>
      <c r="H170" s="98">
        <f t="shared" si="24"/>
        <v>4872624.6399999997</v>
      </c>
      <c r="I170" s="98">
        <f t="shared" si="24"/>
        <v>8203365.9199999999</v>
      </c>
      <c r="J170" s="100">
        <f t="shared" si="24"/>
        <v>13075990.560000001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-29469351.710000001</v>
      </c>
      <c r="E172" s="121">
        <v>3100536.79</v>
      </c>
      <c r="F172" s="117">
        <f>SUM(C172:E172)</f>
        <v>-26368814.920000002</v>
      </c>
      <c r="G172" s="121"/>
      <c r="H172" s="121">
        <v>-30371161.539999999</v>
      </c>
      <c r="I172" s="121">
        <v>8091219.9199999999</v>
      </c>
      <c r="J172" s="105">
        <f>SUM(G172:I172)</f>
        <v>-22279941.620000001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33702237.359999999</v>
      </c>
      <c r="E173" s="127"/>
      <c r="F173" s="117">
        <f>SUM(C173:E173)</f>
        <v>33702237.359999999</v>
      </c>
      <c r="G173" s="146"/>
      <c r="H173" s="127">
        <v>34982113.18</v>
      </c>
      <c r="I173" s="127"/>
      <c r="J173" s="105">
        <f>SUM(G173:I173)</f>
        <v>34982113.18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>
        <v>957147</v>
      </c>
      <c r="E176" s="135">
        <v>296856</v>
      </c>
      <c r="F176" s="117">
        <f>SUM(C176:E176)</f>
        <v>1254003</v>
      </c>
      <c r="G176" s="135"/>
      <c r="H176" s="135">
        <v>261673</v>
      </c>
      <c r="I176" s="135">
        <v>112146</v>
      </c>
      <c r="J176" s="150">
        <f>SUM(G176:I176)</f>
        <v>373819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0</v>
      </c>
      <c r="D177" s="131">
        <f t="shared" si="25"/>
        <v>5190032.6500000004</v>
      </c>
      <c r="E177" s="131">
        <f t="shared" si="25"/>
        <v>3397399.47</v>
      </c>
      <c r="F177" s="131">
        <f t="shared" si="25"/>
        <v>8587432.1199999992</v>
      </c>
      <c r="G177" s="131">
        <f t="shared" si="25"/>
        <v>0</v>
      </c>
      <c r="H177" s="131">
        <f t="shared" si="25"/>
        <v>4872624.6399999997</v>
      </c>
      <c r="I177" s="131">
        <f t="shared" si="25"/>
        <v>8203365.9199999999</v>
      </c>
      <c r="J177" s="132">
        <f t="shared" si="25"/>
        <v>13075990.560000001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hidden="1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70" t="s">
        <v>377</v>
      </c>
      <c r="C181" s="170"/>
      <c r="D181" s="170"/>
      <c r="F181" s="85" t="s">
        <v>210</v>
      </c>
      <c r="G181" s="183"/>
      <c r="H181" s="183"/>
      <c r="I181" s="178"/>
      <c r="J181" s="178"/>
      <c r="L181" s="155"/>
    </row>
    <row r="182" spans="1:12" s="6" customFormat="1" ht="12.75" hidden="1" customHeight="1" x14ac:dyDescent="0.2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2" ht="12.75" hidden="1" customHeight="1" x14ac:dyDescent="0.2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2" ht="12.75" hidden="1" customHeight="1" x14ac:dyDescent="0.2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2" ht="12.75" hidden="1" customHeight="1" x14ac:dyDescent="0.2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Лилия</cp:lastModifiedBy>
  <dcterms:created xsi:type="dcterms:W3CDTF">2011-04-05T12:25:02Z</dcterms:created>
  <dcterms:modified xsi:type="dcterms:W3CDTF">2018-12-18T09:53:06Z</dcterms:modified>
</cp:coreProperties>
</file>