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7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J23" i="1"/>
  <c r="J21" i="1" s="1"/>
  <c r="F24" i="1"/>
  <c r="J24" i="1"/>
  <c r="F25" i="1"/>
  <c r="F37" i="1" s="1"/>
  <c r="J25" i="1"/>
  <c r="F26" i="1"/>
  <c r="J26" i="1"/>
  <c r="D27" i="1"/>
  <c r="E27" i="1"/>
  <c r="H27" i="1"/>
  <c r="H33" i="1" s="1"/>
  <c r="H83" i="1" s="1"/>
  <c r="I27" i="1"/>
  <c r="F29" i="1"/>
  <c r="J29" i="1"/>
  <c r="F30" i="1"/>
  <c r="J30" i="1"/>
  <c r="F31" i="1"/>
  <c r="J31" i="1"/>
  <c r="J27" i="1" s="1"/>
  <c r="F32" i="1"/>
  <c r="J32" i="1"/>
  <c r="E33" i="1"/>
  <c r="E83" i="1" s="1"/>
  <c r="I33" i="1"/>
  <c r="D35" i="1"/>
  <c r="E35" i="1"/>
  <c r="F35" i="1"/>
  <c r="H35" i="1"/>
  <c r="I35" i="1"/>
  <c r="D36" i="1"/>
  <c r="E36" i="1"/>
  <c r="F36" i="1"/>
  <c r="H36" i="1"/>
  <c r="I36" i="1"/>
  <c r="J36" i="1"/>
  <c r="D37" i="1"/>
  <c r="E37" i="1"/>
  <c r="H37" i="1"/>
  <c r="I37" i="1"/>
  <c r="J37" i="1"/>
  <c r="D38" i="1"/>
  <c r="E38" i="1"/>
  <c r="F38" i="1"/>
  <c r="H38" i="1"/>
  <c r="I38" i="1"/>
  <c r="J38" i="1"/>
  <c r="D45" i="1"/>
  <c r="D55" i="1" s="1"/>
  <c r="E45" i="1"/>
  <c r="H45" i="1"/>
  <c r="I45" i="1"/>
  <c r="I55" i="1" s="1"/>
  <c r="I83" i="1" s="1"/>
  <c r="F47" i="1"/>
  <c r="F45" i="1" s="1"/>
  <c r="F55" i="1" s="1"/>
  <c r="J47" i="1"/>
  <c r="J45" i="1" s="1"/>
  <c r="F48" i="1"/>
  <c r="J48" i="1"/>
  <c r="J58" i="1" s="1"/>
  <c r="F49" i="1"/>
  <c r="J49" i="1"/>
  <c r="D50" i="1"/>
  <c r="E50" i="1"/>
  <c r="H50" i="1"/>
  <c r="I50" i="1"/>
  <c r="F52" i="1"/>
  <c r="F50" i="1"/>
  <c r="J52" i="1"/>
  <c r="J50" i="1" s="1"/>
  <c r="F53" i="1"/>
  <c r="J53" i="1"/>
  <c r="F54" i="1"/>
  <c r="J54" i="1"/>
  <c r="E55" i="1"/>
  <c r="H55" i="1"/>
  <c r="D57" i="1"/>
  <c r="E57" i="1"/>
  <c r="F57" i="1"/>
  <c r="H57" i="1"/>
  <c r="I57" i="1"/>
  <c r="J57" i="1"/>
  <c r="D58" i="1"/>
  <c r="E58" i="1"/>
  <c r="F58" i="1"/>
  <c r="H58" i="1"/>
  <c r="I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F64" i="1" s="1"/>
  <c r="J66" i="1"/>
  <c r="F67" i="1"/>
  <c r="J67" i="1"/>
  <c r="F68" i="1"/>
  <c r="J68" i="1"/>
  <c r="J64" i="1" s="1"/>
  <c r="F69" i="1"/>
  <c r="J69" i="1"/>
  <c r="C76" i="1"/>
  <c r="D76" i="1"/>
  <c r="E76" i="1"/>
  <c r="G76" i="1"/>
  <c r="H76" i="1"/>
  <c r="I76" i="1"/>
  <c r="F78" i="1"/>
  <c r="F76" i="1" s="1"/>
  <c r="J78" i="1"/>
  <c r="F79" i="1"/>
  <c r="J79" i="1"/>
  <c r="F80" i="1"/>
  <c r="J80" i="1"/>
  <c r="J76" i="1" s="1"/>
  <c r="F81" i="1"/>
  <c r="J81" i="1"/>
  <c r="F82" i="1"/>
  <c r="J82" i="1"/>
  <c r="C83" i="1"/>
  <c r="G83" i="1"/>
  <c r="G130" i="1" s="1"/>
  <c r="C85" i="1"/>
  <c r="D85" i="1"/>
  <c r="E85" i="1"/>
  <c r="G85" i="1"/>
  <c r="H85" i="1"/>
  <c r="I85" i="1"/>
  <c r="F87" i="1"/>
  <c r="F85" i="1" s="1"/>
  <c r="J87" i="1"/>
  <c r="J85" i="1" s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E96" i="1"/>
  <c r="G96" i="1"/>
  <c r="H96" i="1"/>
  <c r="I96" i="1"/>
  <c r="F98" i="1"/>
  <c r="F96" i="1" s="1"/>
  <c r="J98" i="1"/>
  <c r="J96" i="1" s="1"/>
  <c r="F99" i="1"/>
  <c r="J99" i="1"/>
  <c r="F100" i="1"/>
  <c r="J100" i="1"/>
  <c r="F107" i="1"/>
  <c r="J107" i="1"/>
  <c r="F108" i="1"/>
  <c r="J108" i="1"/>
  <c r="C109" i="1"/>
  <c r="D109" i="1"/>
  <c r="E109" i="1"/>
  <c r="G109" i="1"/>
  <c r="H109" i="1"/>
  <c r="I109" i="1"/>
  <c r="F111" i="1"/>
  <c r="F109" i="1" s="1"/>
  <c r="J111" i="1"/>
  <c r="J109" i="1" s="1"/>
  <c r="F112" i="1"/>
  <c r="J112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F122" i="1" s="1"/>
  <c r="J120" i="1"/>
  <c r="F121" i="1"/>
  <c r="J121" i="1"/>
  <c r="D122" i="1"/>
  <c r="D115" i="1" s="1"/>
  <c r="E122" i="1"/>
  <c r="E115" i="1" s="1"/>
  <c r="H122" i="1"/>
  <c r="H115" i="1" s="1"/>
  <c r="I122" i="1"/>
  <c r="I115" i="1" s="1"/>
  <c r="C123" i="1"/>
  <c r="D123" i="1"/>
  <c r="E123" i="1"/>
  <c r="G123" i="1"/>
  <c r="H123" i="1"/>
  <c r="I123" i="1"/>
  <c r="F125" i="1"/>
  <c r="F123" i="1" s="1"/>
  <c r="J125" i="1"/>
  <c r="J123" i="1" s="1"/>
  <c r="F126" i="1"/>
  <c r="J126" i="1"/>
  <c r="F127" i="1"/>
  <c r="J127" i="1"/>
  <c r="F128" i="1"/>
  <c r="J128" i="1"/>
  <c r="C129" i="1"/>
  <c r="C130" i="1" s="1"/>
  <c r="G129" i="1"/>
  <c r="C138" i="1"/>
  <c r="D138" i="1"/>
  <c r="E138" i="1"/>
  <c r="E168" i="1" s="1"/>
  <c r="E177" i="1" s="1"/>
  <c r="G138" i="1"/>
  <c r="H138" i="1"/>
  <c r="H168" i="1" s="1"/>
  <c r="I138" i="1"/>
  <c r="F140" i="1"/>
  <c r="F138" i="1" s="1"/>
  <c r="J140" i="1"/>
  <c r="J138" i="1" s="1"/>
  <c r="F141" i="1"/>
  <c r="J141" i="1"/>
  <c r="F142" i="1"/>
  <c r="J142" i="1"/>
  <c r="F143" i="1"/>
  <c r="J143" i="1"/>
  <c r="C144" i="1"/>
  <c r="D144" i="1"/>
  <c r="E144" i="1"/>
  <c r="G144" i="1"/>
  <c r="H144" i="1"/>
  <c r="I144" i="1"/>
  <c r="F146" i="1"/>
  <c r="J146" i="1"/>
  <c r="J144" i="1" s="1"/>
  <c r="F147" i="1"/>
  <c r="J147" i="1"/>
  <c r="F148" i="1"/>
  <c r="J148" i="1"/>
  <c r="F149" i="1"/>
  <c r="J149" i="1"/>
  <c r="F150" i="1"/>
  <c r="J150" i="1"/>
  <c r="F151" i="1"/>
  <c r="J151" i="1"/>
  <c r="C158" i="1"/>
  <c r="D158" i="1"/>
  <c r="E158" i="1"/>
  <c r="G158" i="1"/>
  <c r="H158" i="1"/>
  <c r="I158" i="1"/>
  <c r="F160" i="1"/>
  <c r="F158" i="1" s="1"/>
  <c r="J160" i="1"/>
  <c r="F161" i="1"/>
  <c r="J161" i="1"/>
  <c r="F162" i="1"/>
  <c r="J162" i="1"/>
  <c r="J158" i="1" s="1"/>
  <c r="F163" i="1"/>
  <c r="J163" i="1"/>
  <c r="F164" i="1"/>
  <c r="J164" i="1"/>
  <c r="F165" i="1"/>
  <c r="J165" i="1"/>
  <c r="F166" i="1"/>
  <c r="J166" i="1"/>
  <c r="F167" i="1"/>
  <c r="J167" i="1"/>
  <c r="C168" i="1"/>
  <c r="C177" i="1" s="1"/>
  <c r="D168" i="1"/>
  <c r="G168" i="1"/>
  <c r="I168" i="1"/>
  <c r="C170" i="1"/>
  <c r="D170" i="1"/>
  <c r="E170" i="1"/>
  <c r="G170" i="1"/>
  <c r="G177" i="1" s="1"/>
  <c r="H170" i="1"/>
  <c r="I170" i="1"/>
  <c r="F172" i="1"/>
  <c r="F170" i="1" s="1"/>
  <c r="J172" i="1"/>
  <c r="J170" i="1" s="1"/>
  <c r="F173" i="1"/>
  <c r="J173" i="1"/>
  <c r="F174" i="1"/>
  <c r="J174" i="1"/>
  <c r="F175" i="1"/>
  <c r="J175" i="1"/>
  <c r="F176" i="1"/>
  <c r="J176" i="1"/>
  <c r="I177" i="1"/>
  <c r="J35" i="1"/>
  <c r="F144" i="1" l="1"/>
  <c r="H177" i="1"/>
  <c r="J122" i="1"/>
  <c r="J115" i="1" s="1"/>
  <c r="J129" i="1" s="1"/>
  <c r="F21" i="1"/>
  <c r="D177" i="1"/>
  <c r="I129" i="1"/>
  <c r="F27" i="1"/>
  <c r="F115" i="1"/>
  <c r="F129" i="1" s="1"/>
  <c r="D33" i="1"/>
  <c r="J55" i="1"/>
  <c r="E129" i="1"/>
  <c r="F168" i="1"/>
  <c r="F177" i="1" s="1"/>
  <c r="I130" i="1"/>
  <c r="J168" i="1"/>
  <c r="J177" i="1" s="1"/>
  <c r="D129" i="1"/>
  <c r="E130" i="1"/>
  <c r="H129" i="1"/>
  <c r="H130" i="1" s="1"/>
  <c r="J33" i="1"/>
  <c r="D83" i="1"/>
  <c r="D130" i="1" s="1"/>
  <c r="F33" i="1" l="1"/>
  <c r="F83" i="1" s="1"/>
  <c r="F130" i="1" s="1"/>
  <c r="J83" i="1"/>
  <c r="J130" i="1" s="1"/>
</calcChain>
</file>

<file path=xl/sharedStrings.xml><?xml version="1.0" encoding="utf-8"?>
<sst xmlns="http://schemas.openxmlformats.org/spreadsheetml/2006/main" count="681" uniqueCount="405">
  <si>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</si>
  <si>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</si>
  <si>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</si>
  <si>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</si>
  <si>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</si>
  <si>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</si>
  <si>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</si>
  <si>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</si>
  <si>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</si>
  <si>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</si>
  <si>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</si>
  <si>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</si>
  <si>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</si>
  <si>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</si>
  <si>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</si>
  <si>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</si>
  <si>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</si>
  <si>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</si>
  <si>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</si>
  <si>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</si>
  <si>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</si>
  <si>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</si>
  <si>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</si>
  <si>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</si>
  <si>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</si>
  <si>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</si>
  <si>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</si>
  <si>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</si>
  <si>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</si>
  <si>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</si>
  <si>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</si>
  <si>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</si>
  <si>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</si>
  <si>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</si>
  <si>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</si>
  <si>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</si>
  <si>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</si>
  <si>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</si>
  <si>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</si>
  <si>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</si>
  <si>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</si>
  <si>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</si>
  <si>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</si>
  <si>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</si>
  <si>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</si>
  <si>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</si>
  <si>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</si>
  <si>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</si>
  <si>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</si>
  <si>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</si>
  <si>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</si>
  <si>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</si>
  <si>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</si>
  <si>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</si>
  <si>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</si>
  <si>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</si>
  <si>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</si>
  <si>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</si>
  <si>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</si>
  <si>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</si>
  <si>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</si>
  <si>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</si>
  <si>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</si>
  <si>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</si>
  <si>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</si>
  <si>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</si>
  <si>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</si>
  <si>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</si>
  <si>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</si>
  <si>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</si>
  <si>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</si>
  <si>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</si>
  <si>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</si>
  <si>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</si>
  <si>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</si>
  <si>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</si>
  <si>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</si>
  <si>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</si>
  <si>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</si>
  <si>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</si>
  <si>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</si>
  <si>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</si>
  <si>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</si>
  <si>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</si>
  <si>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</si>
  <si>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</si>
  <si>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</si>
  <si>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</si>
  <si>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</si>
  <si>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</si>
  <si>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</si>
  <si>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</si>
  <si>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</si>
  <si>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</si>
  <si>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</si>
  <si>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</si>
  <si>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</si>
  <si>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</si>
  <si>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</si>
  <si>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</si>
  <si>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</si>
  <si>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</si>
  <si>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</si>
  <si>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</si>
  <si>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</si>
  <si>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</si>
  <si>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</si>
  <si>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</si>
  <si>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</si>
  <si>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</si>
  <si>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</si>
  <si>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</si>
  <si>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</si>
  <si>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</si>
  <si>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</si>
  <si>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</si>
  <si>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</si>
  <si>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</si>
  <si>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</si>
  <si>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</si>
  <si>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</si>
  <si>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</si>
  <si>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</si>
  <si>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</si>
  <si>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</si>
  <si>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</si>
  <si>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</si>
  <si>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</si>
  <si>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</si>
  <si>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</si>
  <si>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</si>
  <si>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</si>
  <si>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</si>
  <si>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</si>
  <si>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</si>
  <si>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</si>
  <si>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</si>
  <si>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</si>
  <si>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</si>
  <si>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</si>
  <si>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</si>
  <si>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</si>
  <si>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</si>
  <si>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</si>
  <si>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</si>
  <si>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</si>
  <si>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</si>
  <si>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</si>
  <si>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</si>
  <si>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</si>
  <si>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</si>
  <si>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</si>
  <si>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</si>
  <si>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</si>
  <si>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</si>
  <si>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</si>
  <si>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</si>
  <si>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</si>
  <si>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</si>
  <si>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</si>
  <si>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</si>
  <si>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</si>
  <si>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</si>
  <si>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</si>
  <si>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</si>
  <si>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</si>
  <si>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</si>
  <si>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</si>
  <si>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</si>
  <si>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</si>
  <si>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</si>
  <si>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</si>
  <si>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</si>
  <si>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</si>
  <si>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</si>
  <si>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</si>
  <si>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</si>
  <si>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</si>
  <si>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</si>
  <si>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</si>
  <si>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</si>
  <si>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</si>
  <si>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</si>
  <si>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</si>
  <si>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</si>
  <si>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</si>
  <si>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</si>
  <si>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</si>
  <si>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</si>
  <si>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</si>
  <si>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</si>
  <si>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</si>
  <si>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</si>
  <si>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</si>
  <si>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</si>
  <si>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</si>
  <si>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</si>
  <si>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</si>
  <si>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</si>
  <si>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</si>
  <si>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</si>
  <si>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</si>
  <si>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</si>
  <si>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</si>
  <si>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</si>
  <si>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</si>
  <si>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</si>
  <si>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</si>
  <si>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</si>
  <si>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</si>
  <si>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</si>
  <si>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</si>
  <si>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</si>
  <si>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</si>
  <si>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</si>
  <si>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</si>
  <si>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</si>
  <si>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</si>
  <si>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</si>
  <si>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</si>
  <si>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</si>
  <si>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</si>
  <si>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</si>
  <si>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</si>
  <si>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</si>
  <si>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</si>
  <si>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</si>
  <si>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</si>
  <si>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</si>
  <si>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</si>
  <si>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</si>
  <si>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</si>
  <si>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</si>
  <si>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</si>
  <si>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</si>
  <si>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</si>
  <si>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</si>
  <si>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</si>
  <si>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</si>
  <si>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</si>
  <si>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</si>
  <si>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</si>
  <si>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</si>
  <si>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</si>
  <si>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</si>
  <si>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</si>
  <si>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</si>
  <si>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</si>
  <si>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</si>
  <si>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</si>
  <si>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</si>
  <si>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</si>
  <si>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</si>
  <si>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</si>
  <si>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</si>
  <si>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</si>
  <si>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</si>
  <si>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</si>
  <si>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</si>
  <si>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</si>
  <si>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</si>
  <si>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</si>
  <si>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</si>
  <si>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</si>
  <si>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</si>
  <si>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</si>
  <si>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</si>
  <si>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</si>
  <si>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</si>
  <si>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</si>
  <si>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</si>
  <si>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</si>
  <si>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</si>
  <si>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</si>
  <si>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</si>
  <si>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</si>
  <si>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</si>
  <si>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</si>
  <si>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</si>
  <si>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</si>
  <si>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</si>
  <si>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</si>
  <si>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</si>
  <si>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</si>
  <si>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</si>
  <si>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</si>
  <si>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</si>
  <si>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</si>
  <si>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</si>
  <si>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</si>
  <si>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</si>
  <si>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</si>
  <si>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</si>
  <si>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</si>
  <si>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</si>
  <si>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</si>
  <si>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</si>
  <si>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</si>
  <si>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</si>
  <si>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</si>
  <si>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</si>
  <si>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</si>
  <si>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</si>
  <si>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</si>
  <si>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</si>
  <si>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</si>
  <si>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</si>
  <si>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</si>
  <si>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</si>
  <si>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</si>
  <si>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</si>
  <si>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</si>
  <si>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</si>
  <si>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</si>
  <si>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</si>
  <si>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</si>
  <si>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</si>
  <si>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</si>
  <si>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</si>
  <si>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</si>
  <si>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</si>
  <si>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</si>
  <si>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</si>
  <si>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</si>
  <si>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</si>
  <si>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</si>
  <si>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</si>
  <si>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</si>
  <si>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</si>
  <si>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</si>
  <si>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</si>
  <si>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</si>
  <si>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</si>
  <si>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</si>
  <si>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</si>
  <si>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</si>
  <si>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</si>
  <si>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</si>
  <si>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</si>
  <si>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</si>
  <si>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</si>
  <si>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</si>
  <si>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</si>
  <si>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</si>
  <si>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</si>
  <si>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</si>
  <si>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</si>
  <si>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</si>
  <si>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</si>
  <si>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</si>
  <si>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</si>
  <si>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</si>
  <si>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</si>
  <si>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</si>
  <si>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</si>
  <si>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</si>
  <si>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</si>
  <si>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</si>
  <si>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</si>
  <si>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</si>
  <si>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</si>
  <si>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</si>
  <si>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</si>
  <si>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</si>
  <si>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</si>
  <si>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</si>
  <si>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</si>
  <si>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</si>
  <si>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</si>
  <si>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</si>
  <si>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</si>
  <si>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</si>
  <si>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</si>
  <si>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</si>
  <si>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</si>
  <si>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</si>
  <si>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ГАУЗ Красноусольский детский санаторий</t>
  </si>
  <si>
    <t>Сафаргулов А.С.</t>
  </si>
  <si>
    <t>01 января 2017 г.</t>
  </si>
  <si>
    <t>0219001580</t>
  </si>
  <si>
    <t>01.01.2017</t>
  </si>
  <si>
    <t>5</t>
  </si>
  <si>
    <t>3</t>
  </si>
  <si>
    <t>ГОД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</si>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</sst>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0" fontId="2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2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8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NumberFormat="1" applyFont="1" applyFill="1" applyAlignment="1">
      <alignment horizontal="left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</cellXfs>
  <cellStyles count="101">
    <cellStyle name="20% - Акцент1" xfId="1" builtinId="30" customBuiltin="1"/>
    <cellStyle name="20% — акцент1" xfId="2"/>
    <cellStyle name="20% - Акцент1 2" xfId="3"/>
    <cellStyle name="20% - Акцент2" xfId="4" builtinId="34" customBuiltin="1"/>
    <cellStyle name="20% — акцент2" xfId="5"/>
    <cellStyle name="20% - Акцент2 2" xfId="6"/>
    <cellStyle name="20% - Акцент3" xfId="7" builtinId="38" customBuiltin="1"/>
    <cellStyle name="20% — акцент3" xfId="8"/>
    <cellStyle name="20% - Акцент3 2" xfId="9"/>
    <cellStyle name="20% - Акцент4" xfId="10" builtinId="42" customBuiltin="1"/>
    <cellStyle name="20% — акцент4" xfId="11"/>
    <cellStyle name="20% - Акцент4 2" xfId="12"/>
    <cellStyle name="20% - Акцент5" xfId="13" builtinId="46" customBuiltin="1"/>
    <cellStyle name="20% — акцент5" xfId="14"/>
    <cellStyle name="20% - Акцент5 2" xfId="15"/>
    <cellStyle name="20% - Акцент6" xfId="16" builtinId="50" customBuiltin="1"/>
    <cellStyle name="20% — акцент6" xfId="17"/>
    <cellStyle name="20% - Акцент6 2" xfId="18"/>
    <cellStyle name="40% - Акцент1" xfId="19" builtinId="31" customBuiltin="1"/>
    <cellStyle name="40% — акцент1" xfId="20"/>
    <cellStyle name="40% - Акцент1 2" xfId="21"/>
    <cellStyle name="40% - Акцент2" xfId="22" builtinId="35" customBuiltin="1"/>
    <cellStyle name="40% — акцент2" xfId="23"/>
    <cellStyle name="40% - Акцент2 2" xfId="24"/>
    <cellStyle name="40% - Акцент3" xfId="25" builtinId="39" customBuiltin="1"/>
    <cellStyle name="40% — акцент3" xfId="26"/>
    <cellStyle name="40% - Акцент3 2" xfId="27"/>
    <cellStyle name="40% - Акцент4" xfId="28" builtinId="43" customBuiltin="1"/>
    <cellStyle name="40% — акцент4" xfId="29"/>
    <cellStyle name="40% - Акцент4 2" xfId="30"/>
    <cellStyle name="40% - Акцент5" xfId="31" builtinId="47" customBuiltin="1"/>
    <cellStyle name="40% — акцент5" xfId="32"/>
    <cellStyle name="40% - Акцент5 2" xfId="33"/>
    <cellStyle name="40% - Акцент6" xfId="34" builtinId="51" customBuiltin="1"/>
    <cellStyle name="40% — акцент6" xfId="35"/>
    <cellStyle name="40% - Акцент6 2" xfId="36"/>
    <cellStyle name="60% - Акцент1" xfId="37" builtinId="32" customBuiltin="1"/>
    <cellStyle name="60% — акцент1" xfId="38"/>
    <cellStyle name="60% - Акцент1 2" xfId="39"/>
    <cellStyle name="60% - Акцент2" xfId="40" builtinId="36" customBuiltin="1"/>
    <cellStyle name="60% — акцент2" xfId="41"/>
    <cellStyle name="60% - Акцент2 2" xfId="42"/>
    <cellStyle name="60% - Акцент3" xfId="43" builtinId="40" customBuiltin="1"/>
    <cellStyle name="60% — акцент3" xfId="44"/>
    <cellStyle name="60% - Акцент3 2" xfId="45"/>
    <cellStyle name="60% - Акцент4" xfId="46" builtinId="44" customBuiltin="1"/>
    <cellStyle name="60% — акцент4" xfId="47"/>
    <cellStyle name="60% - Акцент4 2" xfId="48"/>
    <cellStyle name="60% - Акцент5" xfId="49" builtinId="48" customBuiltin="1"/>
    <cellStyle name="60% — акцент5" xfId="50"/>
    <cellStyle name="60% - Акцент5 2" xfId="51"/>
    <cellStyle name="60% - Акцент6" xfId="52" builtinId="52" customBuiltin="1"/>
    <cellStyle name="60% — акцент6" xfId="53"/>
    <cellStyle name="60% - Акцент6 2" xfId="54"/>
    <cellStyle name="Акцент1" xfId="55" builtinId="29" customBuiltin="1"/>
    <cellStyle name="Акцент1 2" xfId="56"/>
    <cellStyle name="Акцент2" xfId="57" builtinId="33" customBuiltin="1"/>
    <cellStyle name="Акцент2 2" xfId="58"/>
    <cellStyle name="Акцент3" xfId="59" builtinId="37" customBuiltin="1"/>
    <cellStyle name="Акцент3 2" xfId="60"/>
    <cellStyle name="Акцент4" xfId="61" builtinId="41" customBuiltin="1"/>
    <cellStyle name="Акцент4 2" xfId="62"/>
    <cellStyle name="Акцент5" xfId="63" builtinId="45" customBuiltin="1"/>
    <cellStyle name="Акцент5 2" xfId="64"/>
    <cellStyle name="Акцент6" xfId="65" builtinId="49" customBuiltin="1"/>
    <cellStyle name="Акцент6 2" xfId="66"/>
    <cellStyle name="Ввод " xfId="67" builtinId="20" customBuiltin="1"/>
    <cellStyle name="Ввод  2" xfId="68"/>
    <cellStyle name="Вывод" xfId="69" builtinId="21" customBuiltin="1"/>
    <cellStyle name="Вывод 2" xfId="70"/>
    <cellStyle name="Вычисление" xfId="71" builtinId="22" customBuiltin="1"/>
    <cellStyle name="Вычисление 2" xfId="72"/>
    <cellStyle name="Заголовок 1" xfId="73" builtinId="16" customBuiltin="1"/>
    <cellStyle name="Заголовок 1 2" xfId="74"/>
    <cellStyle name="Заголовок 2" xfId="75" builtinId="17" customBuiltin="1"/>
    <cellStyle name="Заголовок 2 2" xfId="76"/>
    <cellStyle name="Заголовок 3" xfId="77" builtinId="18" customBuiltin="1"/>
    <cellStyle name="Заголовок 3 2" xfId="78"/>
    <cellStyle name="Заголовок 4" xfId="79" builtinId="19" customBuiltin="1"/>
    <cellStyle name="Заголовок 4 2" xfId="80"/>
    <cellStyle name="Итог" xfId="81" builtinId="25" customBuiltin="1"/>
    <cellStyle name="Итог 2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ейтральный" xfId="87" builtinId="28" customBuiltin="1"/>
    <cellStyle name="Нейтральный 2" xfId="88"/>
    <cellStyle name="Обычный" xfId="0" builtinId="0"/>
    <cellStyle name="Плохой" xfId="89" builtinId="27" customBuiltin="1"/>
    <cellStyle name="Плохой 2" xfId="90"/>
    <cellStyle name="Пояснение" xfId="91" builtinId="53" customBuiltin="1"/>
    <cellStyle name="Пояснение 2" xfId="92"/>
    <cellStyle name="Примечание" xfId="93" builtinId="10" customBuiltin="1"/>
    <cellStyle name="Примечание 2" xfId="94"/>
    <cellStyle name="Связанная ячейка" xfId="95" builtinId="24" customBuiltin="1"/>
    <cellStyle name="Связанная ячейка 2" xfId="96"/>
    <cellStyle name="Текст предупреждения" xfId="97" builtinId="11" customBuiltin="1"/>
    <cellStyle name="Текст предупреждения 2" xfId="98"/>
    <cellStyle name="Хороший" xfId="99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2" t="s">
        <v>0</v>
      </c>
      <c r="B2" s="173"/>
      <c r="C2" s="173"/>
      <c r="D2" s="173"/>
      <c r="E2" s="173"/>
      <c r="F2" s="173"/>
      <c r="G2" s="173"/>
      <c r="H2" s="173"/>
      <c r="I2" s="173"/>
      <c r="K2" s="2"/>
      <c r="L2" s="155" t="s">
        <v>358</v>
      </c>
    </row>
    <row r="3" spans="1:12" ht="11.25" customHeight="1" x14ac:dyDescent="0.2">
      <c r="A3" s="174" t="s">
        <v>1</v>
      </c>
      <c r="B3" s="175"/>
      <c r="C3" s="175"/>
      <c r="D3" s="175"/>
      <c r="E3" s="175"/>
      <c r="F3" s="175"/>
      <c r="G3" s="175"/>
      <c r="H3" s="175"/>
      <c r="I3" s="175"/>
      <c r="K3" s="2" t="s">
        <v>381</v>
      </c>
      <c r="L3" s="155" t="s">
        <v>359</v>
      </c>
    </row>
    <row r="4" spans="1:12" ht="10.5" customHeight="1" thickBot="1" x14ac:dyDescent="0.25">
      <c r="A4" s="176"/>
      <c r="B4" s="176"/>
      <c r="C4" s="176"/>
      <c r="D4" s="176"/>
      <c r="E4" s="176"/>
      <c r="F4" s="176"/>
      <c r="G4" s="176"/>
      <c r="H4" s="176"/>
      <c r="I4" s="177"/>
      <c r="J4" s="4" t="s">
        <v>2</v>
      </c>
      <c r="K4" s="2" t="s">
        <v>384</v>
      </c>
      <c r="L4" s="155" t="s">
        <v>360</v>
      </c>
    </row>
    <row r="5" spans="1:12" ht="12.75" customHeight="1" x14ac:dyDescent="0.2">
      <c r="A5" s="5"/>
      <c r="C5" s="81" t="s">
        <v>195</v>
      </c>
      <c r="D5" s="178" t="s">
        <v>378</v>
      </c>
      <c r="E5" s="178"/>
      <c r="F5" s="6"/>
      <c r="G5" s="6"/>
      <c r="H5" s="6"/>
      <c r="I5" s="83" t="s">
        <v>205</v>
      </c>
      <c r="J5" s="7" t="s">
        <v>3</v>
      </c>
      <c r="K5" s="2" t="s">
        <v>380</v>
      </c>
      <c r="L5" s="155" t="s">
        <v>361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 x14ac:dyDescent="0.2">
      <c r="A7" s="10" t="s">
        <v>196</v>
      </c>
      <c r="B7" s="179" t="s">
        <v>376</v>
      </c>
      <c r="C7" s="179"/>
      <c r="D7" s="179"/>
      <c r="E7" s="179"/>
      <c r="F7" s="179"/>
      <c r="G7" s="179"/>
      <c r="H7" s="179"/>
      <c r="I7" s="83" t="s">
        <v>202</v>
      </c>
      <c r="J7" s="92"/>
      <c r="K7" s="2" t="s">
        <v>382</v>
      </c>
      <c r="L7" s="155" t="s">
        <v>363</v>
      </c>
    </row>
    <row r="8" spans="1:12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379</v>
      </c>
      <c r="K8" s="2"/>
      <c r="L8" s="155" t="s">
        <v>364</v>
      </c>
    </row>
    <row r="9" spans="1:12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/>
      <c r="K9" s="2"/>
      <c r="L9" s="155" t="s">
        <v>365</v>
      </c>
    </row>
    <row r="10" spans="1:12" x14ac:dyDescent="0.2">
      <c r="A10" s="10" t="s">
        <v>200</v>
      </c>
      <c r="B10" s="159"/>
      <c r="C10" s="159"/>
      <c r="D10" s="159"/>
      <c r="E10" s="159"/>
      <c r="F10" s="159"/>
      <c r="G10" s="159"/>
      <c r="H10" s="159"/>
      <c r="I10" s="83" t="s">
        <v>202</v>
      </c>
      <c r="J10" s="94"/>
      <c r="K10" s="2" t="s">
        <v>383</v>
      </c>
      <c r="L10" s="155" t="s">
        <v>366</v>
      </c>
    </row>
    <row r="11" spans="1:12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  <c r="L11" s="155" t="s">
        <v>367</v>
      </c>
    </row>
    <row r="12" spans="1:12" x14ac:dyDescent="0.2">
      <c r="A12" s="13" t="s">
        <v>4</v>
      </c>
      <c r="B12" s="165"/>
      <c r="C12" s="165"/>
      <c r="D12" s="165"/>
      <c r="E12" s="165"/>
      <c r="F12" s="165"/>
      <c r="G12" s="165"/>
      <c r="H12" s="165"/>
      <c r="I12" s="83"/>
      <c r="J12" s="14"/>
      <c r="K12" s="157"/>
      <c r="L12" s="155" t="s">
        <v>368</v>
      </c>
    </row>
    <row r="13" spans="1:12" ht="12.75" customHeight="1" thickBot="1" x14ac:dyDescent="0.25">
      <c r="A13" s="10" t="s">
        <v>5</v>
      </c>
      <c r="B13" s="165"/>
      <c r="C13" s="165"/>
      <c r="D13" s="165"/>
      <c r="E13" s="165"/>
      <c r="F13" s="165"/>
      <c r="G13" s="165"/>
      <c r="H13" s="165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 x14ac:dyDescent="0.2">
      <c r="A15" s="17"/>
      <c r="B15" s="18" t="s">
        <v>7</v>
      </c>
      <c r="C15" s="162" t="s">
        <v>8</v>
      </c>
      <c r="D15" s="163"/>
      <c r="E15" s="163"/>
      <c r="F15" s="164"/>
      <c r="G15" s="162" t="s">
        <v>9</v>
      </c>
      <c r="H15" s="163"/>
      <c r="I15" s="163"/>
      <c r="J15" s="163"/>
      <c r="K15" s="158"/>
      <c r="L15" s="155" t="s">
        <v>371</v>
      </c>
    </row>
    <row r="16" spans="1:12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6" t="s">
        <v>12</v>
      </c>
      <c r="G16" s="22" t="s">
        <v>11</v>
      </c>
      <c r="H16" s="151" t="s">
        <v>353</v>
      </c>
      <c r="I16" s="151" t="s">
        <v>342</v>
      </c>
      <c r="J16" s="160" t="s">
        <v>12</v>
      </c>
      <c r="K16" s="158"/>
      <c r="L16" s="155" t="s">
        <v>372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7"/>
      <c r="G17" s="22" t="s">
        <v>15</v>
      </c>
      <c r="H17" s="22" t="s">
        <v>354</v>
      </c>
      <c r="I17" s="22" t="s">
        <v>343</v>
      </c>
      <c r="J17" s="161"/>
      <c r="L17" s="155" t="s">
        <v>373</v>
      </c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7"/>
      <c r="G18" s="22" t="s">
        <v>16</v>
      </c>
      <c r="H18" s="22" t="s">
        <v>355</v>
      </c>
      <c r="I18" s="22" t="s">
        <v>11</v>
      </c>
      <c r="J18" s="161"/>
      <c r="L18" s="155" t="s">
        <v>374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386</v>
      </c>
      <c r="B21" s="41" t="s">
        <v>19</v>
      </c>
      <c r="C21" s="99"/>
      <c r="D21" s="98">
        <f>SUM(D23:D26)</f>
        <v>115500784.98</v>
      </c>
      <c r="E21" s="98">
        <f>SUM(E23:E26)</f>
        <v>5302848.04</v>
      </c>
      <c r="F21" s="98">
        <f>SUM(F23:F26)</f>
        <v>120803633.02</v>
      </c>
      <c r="G21" s="99"/>
      <c r="H21" s="98">
        <f>SUM(H23:H26)</f>
        <v>114874238.18000001</v>
      </c>
      <c r="I21" s="98">
        <f>SUM(I23:I26)</f>
        <v>12084619.75</v>
      </c>
      <c r="J21" s="100">
        <f>SUM(J23:J26)</f>
        <v>126958857.93000001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391</v>
      </c>
      <c r="B23" s="41" t="s">
        <v>21</v>
      </c>
      <c r="C23" s="99"/>
      <c r="D23" s="103">
        <v>98236780.609999999</v>
      </c>
      <c r="E23" s="103"/>
      <c r="F23" s="104">
        <f>SUM(D23:E23)</f>
        <v>98236780.609999999</v>
      </c>
      <c r="G23" s="99"/>
      <c r="H23" s="103">
        <v>98236780.609999999</v>
      </c>
      <c r="I23" s="103"/>
      <c r="J23" s="105">
        <f>SUM(H23:I23)</f>
        <v>98236780.609999999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6281489.0099999998</v>
      </c>
      <c r="E24" s="103">
        <v>1219572</v>
      </c>
      <c r="F24" s="104">
        <f>SUM(D24:E24)</f>
        <v>7501061.0099999998</v>
      </c>
      <c r="G24" s="99"/>
      <c r="H24" s="103">
        <v>6007021.5300000003</v>
      </c>
      <c r="I24" s="103">
        <v>4227777</v>
      </c>
      <c r="J24" s="105">
        <f>SUM(H24:I24)</f>
        <v>10234798.529999999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10982515.359999999</v>
      </c>
      <c r="E25" s="103">
        <v>4083276.04</v>
      </c>
      <c r="F25" s="104">
        <f>SUM(D25:E25)</f>
        <v>15065791.4</v>
      </c>
      <c r="G25" s="99"/>
      <c r="H25" s="103">
        <v>10630436.039999999</v>
      </c>
      <c r="I25" s="103">
        <v>7856842.75</v>
      </c>
      <c r="J25" s="105">
        <f>SUM(H25:I25)</f>
        <v>18487278.789999999</v>
      </c>
      <c r="K25" s="96" t="s">
        <v>233</v>
      </c>
      <c r="L25" s="155" t="s">
        <v>25</v>
      </c>
    </row>
    <row r="26" spans="1:12" x14ac:dyDescent="0.2">
      <c r="A26" s="42" t="s">
        <v>392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44571309.200000003</v>
      </c>
      <c r="E27" s="98">
        <f>SUM(E29:E32)</f>
        <v>3793720.65</v>
      </c>
      <c r="F27" s="98">
        <f>SUM(F29:F32)</f>
        <v>48365029.850000001</v>
      </c>
      <c r="G27" s="99"/>
      <c r="H27" s="98">
        <f>SUM(H29:H32)</f>
        <v>45531646.009999998</v>
      </c>
      <c r="I27" s="98">
        <f>SUM(I29:I32)</f>
        <v>6703307.54</v>
      </c>
      <c r="J27" s="100">
        <f>SUM(J29:J32)</f>
        <v>52234953.549999997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393</v>
      </c>
      <c r="B29" s="41" t="s">
        <v>29</v>
      </c>
      <c r="C29" s="99"/>
      <c r="D29" s="103">
        <v>28482543.050000001</v>
      </c>
      <c r="E29" s="103"/>
      <c r="F29" s="104">
        <f>SUM(D29:E29)</f>
        <v>28482543.050000001</v>
      </c>
      <c r="G29" s="99"/>
      <c r="H29" s="103">
        <v>29445497.09</v>
      </c>
      <c r="I29" s="103"/>
      <c r="J29" s="105">
        <f>SUM(H29:I29)</f>
        <v>29445497.09</v>
      </c>
      <c r="K29" s="96" t="s">
        <v>236</v>
      </c>
      <c r="L29" s="155" t="s">
        <v>29</v>
      </c>
    </row>
    <row r="30" spans="1:12" ht="22.5" x14ac:dyDescent="0.2">
      <c r="A30" s="42" t="s">
        <v>394</v>
      </c>
      <c r="B30" s="41" t="s">
        <v>30</v>
      </c>
      <c r="C30" s="99"/>
      <c r="D30" s="103">
        <v>5219694.3099999996</v>
      </c>
      <c r="E30" s="103">
        <v>189628.43</v>
      </c>
      <c r="F30" s="104">
        <f>SUM(D30:E30)</f>
        <v>5409322.7400000002</v>
      </c>
      <c r="G30" s="99"/>
      <c r="H30" s="103">
        <v>5536616.0899999999</v>
      </c>
      <c r="I30" s="103">
        <v>417131.42</v>
      </c>
      <c r="J30" s="105">
        <f>SUM(H30:I30)</f>
        <v>5953747.5099999998</v>
      </c>
      <c r="K30" s="96" t="s">
        <v>237</v>
      </c>
      <c r="L30" s="155" t="s">
        <v>30</v>
      </c>
    </row>
    <row r="31" spans="1:12" ht="22.5" x14ac:dyDescent="0.2">
      <c r="A31" s="42" t="s">
        <v>395</v>
      </c>
      <c r="B31" s="41" t="s">
        <v>31</v>
      </c>
      <c r="C31" s="99"/>
      <c r="D31" s="103">
        <v>10869071.84</v>
      </c>
      <c r="E31" s="103">
        <v>3604092.22</v>
      </c>
      <c r="F31" s="104">
        <f>SUM(D31:E31)</f>
        <v>14473164.060000001</v>
      </c>
      <c r="G31" s="99"/>
      <c r="H31" s="103">
        <v>10549532.83</v>
      </c>
      <c r="I31" s="103">
        <v>6286176.1200000001</v>
      </c>
      <c r="J31" s="105">
        <f>SUM(H31:I31)</f>
        <v>16835708.949999999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387</v>
      </c>
      <c r="B33" s="41" t="s">
        <v>34</v>
      </c>
      <c r="C33" s="99"/>
      <c r="D33" s="106">
        <f>D21-D27</f>
        <v>70929475.780000001</v>
      </c>
      <c r="E33" s="106">
        <f>E21-E27</f>
        <v>1509127.39</v>
      </c>
      <c r="F33" s="106">
        <f>F21-F27</f>
        <v>72438603.170000002</v>
      </c>
      <c r="G33" s="99"/>
      <c r="H33" s="106">
        <f>H21-H27</f>
        <v>69342592.170000002</v>
      </c>
      <c r="I33" s="106">
        <f>I21-I27</f>
        <v>5381312.21</v>
      </c>
      <c r="J33" s="107">
        <f>J21-J27</f>
        <v>74723904.379999995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396</v>
      </c>
      <c r="B35" s="41" t="s">
        <v>36</v>
      </c>
      <c r="C35" s="99"/>
      <c r="D35" s="106">
        <f t="shared" ref="D35:F38" si="0">D23-D29</f>
        <v>69754237.560000002</v>
      </c>
      <c r="E35" s="106">
        <f t="shared" si="0"/>
        <v>0</v>
      </c>
      <c r="F35" s="106">
        <f t="shared" si="0"/>
        <v>69754237.560000002</v>
      </c>
      <c r="G35" s="99"/>
      <c r="H35" s="106">
        <f t="shared" ref="H35:J38" si="1">H23-H29</f>
        <v>68791283.519999996</v>
      </c>
      <c r="I35" s="106">
        <f t="shared" si="1"/>
        <v>0</v>
      </c>
      <c r="J35" s="110">
        <f t="shared" si="1"/>
        <v>68791283.519999996</v>
      </c>
      <c r="K35" s="96" t="s">
        <v>241</v>
      </c>
      <c r="L35" s="155" t="s">
        <v>36</v>
      </c>
    </row>
    <row r="36" spans="1:12" ht="22.5" x14ac:dyDescent="0.2">
      <c r="A36" s="42" t="s">
        <v>397</v>
      </c>
      <c r="B36" s="41" t="s">
        <v>37</v>
      </c>
      <c r="C36" s="99"/>
      <c r="D36" s="106">
        <f t="shared" si="0"/>
        <v>1061794.7</v>
      </c>
      <c r="E36" s="106">
        <f t="shared" si="0"/>
        <v>1029943.57</v>
      </c>
      <c r="F36" s="106">
        <f t="shared" si="0"/>
        <v>2091738.27</v>
      </c>
      <c r="G36" s="99"/>
      <c r="H36" s="106">
        <f t="shared" si="1"/>
        <v>470405.44</v>
      </c>
      <c r="I36" s="106">
        <f t="shared" si="1"/>
        <v>3810645.58</v>
      </c>
      <c r="J36" s="110">
        <f t="shared" si="1"/>
        <v>4281051.0199999996</v>
      </c>
      <c r="K36" s="96" t="s">
        <v>242</v>
      </c>
      <c r="L36" s="155" t="s">
        <v>37</v>
      </c>
    </row>
    <row r="37" spans="1:12" ht="22.5" x14ac:dyDescent="0.2">
      <c r="A37" s="42" t="s">
        <v>398</v>
      </c>
      <c r="B37" s="41" t="s">
        <v>38</v>
      </c>
      <c r="C37" s="99"/>
      <c r="D37" s="106">
        <f t="shared" si="0"/>
        <v>113443.52</v>
      </c>
      <c r="E37" s="106">
        <f t="shared" si="0"/>
        <v>479183.82</v>
      </c>
      <c r="F37" s="106">
        <f t="shared" si="0"/>
        <v>592627.34</v>
      </c>
      <c r="G37" s="99"/>
      <c r="H37" s="106">
        <f t="shared" si="1"/>
        <v>80903.210000000006</v>
      </c>
      <c r="I37" s="106">
        <f t="shared" si="1"/>
        <v>1570666.63</v>
      </c>
      <c r="J37" s="110">
        <f t="shared" si="1"/>
        <v>1651569.84</v>
      </c>
      <c r="K37" s="96" t="s">
        <v>243</v>
      </c>
      <c r="L37" s="155" t="s">
        <v>38</v>
      </c>
    </row>
    <row r="38" spans="1:12" ht="23.25" thickBot="1" x14ac:dyDescent="0.25">
      <c r="A38" s="42" t="s">
        <v>399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2" t="s">
        <v>8</v>
      </c>
      <c r="D40" s="163"/>
      <c r="E40" s="163"/>
      <c r="F40" s="164"/>
      <c r="G40" s="162" t="s">
        <v>9</v>
      </c>
      <c r="H40" s="163"/>
      <c r="I40" s="163"/>
      <c r="J40" s="163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6" t="s">
        <v>12</v>
      </c>
      <c r="G41" s="22" t="s">
        <v>11</v>
      </c>
      <c r="H41" s="151" t="s">
        <v>353</v>
      </c>
      <c r="I41" s="151" t="s">
        <v>342</v>
      </c>
      <c r="J41" s="160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7"/>
      <c r="G42" s="22" t="s">
        <v>15</v>
      </c>
      <c r="H42" s="22" t="s">
        <v>354</v>
      </c>
      <c r="I42" s="22" t="s">
        <v>343</v>
      </c>
      <c r="J42" s="161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7"/>
      <c r="G43" s="22" t="s">
        <v>16</v>
      </c>
      <c r="H43" s="22" t="s">
        <v>355</v>
      </c>
      <c r="I43" s="22" t="s">
        <v>11</v>
      </c>
      <c r="J43" s="161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388</v>
      </c>
      <c r="B45" s="41" t="s">
        <v>41</v>
      </c>
      <c r="C45" s="99"/>
      <c r="D45" s="98">
        <f>SUM(D47:D49)</f>
        <v>0</v>
      </c>
      <c r="E45" s="98">
        <f>SUM(E47:E49)</f>
        <v>0</v>
      </c>
      <c r="F45" s="98">
        <f>SUM(F47:F49)</f>
        <v>0</v>
      </c>
      <c r="G45" s="99"/>
      <c r="H45" s="98">
        <f>SUM(H47:H49)</f>
        <v>0</v>
      </c>
      <c r="I45" s="98">
        <f>SUM(I47:I49)</f>
        <v>0</v>
      </c>
      <c r="J45" s="114">
        <f>SUM(J47:J49)</f>
        <v>0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/>
      <c r="E47" s="103"/>
      <c r="F47" s="117">
        <f>SUM(D47:E47)</f>
        <v>0</v>
      </c>
      <c r="G47" s="99"/>
      <c r="H47" s="103"/>
      <c r="I47" s="103"/>
      <c r="J47" s="105">
        <f>SUM(H47:I47)</f>
        <v>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/>
      <c r="E48" s="103"/>
      <c r="F48" s="117">
        <f>SUM(D48:E48)</f>
        <v>0</v>
      </c>
      <c r="G48" s="99"/>
      <c r="H48" s="103"/>
      <c r="I48" s="103"/>
      <c r="J48" s="105">
        <f>SUM(H48:I48)</f>
        <v>0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0</v>
      </c>
      <c r="E50" s="98">
        <f>SUM(E52:E54)</f>
        <v>0</v>
      </c>
      <c r="F50" s="118">
        <f>SUM(F52:F54)</f>
        <v>0</v>
      </c>
      <c r="G50" s="99"/>
      <c r="H50" s="98">
        <f>SUM(H52:H54)</f>
        <v>0</v>
      </c>
      <c r="I50" s="98">
        <f>SUM(I52:I54)</f>
        <v>0</v>
      </c>
      <c r="J50" s="119">
        <f>SUM(J52:J54)</f>
        <v>0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/>
      <c r="E52" s="103"/>
      <c r="F52" s="117">
        <f>SUM(D52:E52)</f>
        <v>0</v>
      </c>
      <c r="G52" s="99"/>
      <c r="H52" s="103"/>
      <c r="I52" s="103"/>
      <c r="J52" s="105">
        <f>SUM(H52:I52)</f>
        <v>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/>
      <c r="E53" s="103"/>
      <c r="F53" s="117">
        <f>SUM(D53:E53)</f>
        <v>0</v>
      </c>
      <c r="G53" s="99"/>
      <c r="H53" s="103"/>
      <c r="I53" s="103"/>
      <c r="J53" s="105">
        <f>SUM(H53:I53)</f>
        <v>0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389</v>
      </c>
      <c r="B55" s="41" t="s">
        <v>56</v>
      </c>
      <c r="C55" s="99"/>
      <c r="D55" s="106">
        <f>D45-D50</f>
        <v>0</v>
      </c>
      <c r="E55" s="106">
        <f>E45-E50</f>
        <v>0</v>
      </c>
      <c r="F55" s="120">
        <f>F45-F50</f>
        <v>0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400</v>
      </c>
      <c r="B58" s="41" t="s">
        <v>58</v>
      </c>
      <c r="C58" s="99"/>
      <c r="D58" s="106">
        <f t="shared" si="2"/>
        <v>0</v>
      </c>
      <c r="E58" s="106">
        <f t="shared" si="2"/>
        <v>0</v>
      </c>
      <c r="F58" s="120">
        <f t="shared" si="2"/>
        <v>0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401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390</v>
      </c>
      <c r="B60" s="41" t="s">
        <v>60</v>
      </c>
      <c r="C60" s="103"/>
      <c r="D60" s="121">
        <v>522028.6</v>
      </c>
      <c r="E60" s="121"/>
      <c r="F60" s="117">
        <f>SUM(C60:E60)</f>
        <v>522028.6</v>
      </c>
      <c r="G60" s="103"/>
      <c r="H60" s="121">
        <v>522028.6</v>
      </c>
      <c r="I60" s="121"/>
      <c r="J60" s="105">
        <f>SUM(G60:I60)</f>
        <v>522028.6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5073720.9800000004</v>
      </c>
      <c r="E61" s="121">
        <v>1715007.47</v>
      </c>
      <c r="F61" s="117">
        <f>SUM(C61:E61)</f>
        <v>6788728.4500000002</v>
      </c>
      <c r="G61" s="103"/>
      <c r="H61" s="121">
        <v>4791721.43</v>
      </c>
      <c r="I61" s="121">
        <v>2179923.39</v>
      </c>
      <c r="J61" s="105">
        <f>SUM(G61:I61)</f>
        <v>6971644.8200000003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2" t="s">
        <v>8</v>
      </c>
      <c r="D71" s="163"/>
      <c r="E71" s="163"/>
      <c r="F71" s="164"/>
      <c r="G71" s="162" t="s">
        <v>9</v>
      </c>
      <c r="H71" s="163"/>
      <c r="I71" s="163"/>
      <c r="J71" s="163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6" t="s">
        <v>12</v>
      </c>
      <c r="G72" s="22" t="s">
        <v>11</v>
      </c>
      <c r="H72" s="151" t="s">
        <v>353</v>
      </c>
      <c r="I72" s="151" t="s">
        <v>342</v>
      </c>
      <c r="J72" s="160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7"/>
      <c r="G73" s="22" t="s">
        <v>15</v>
      </c>
      <c r="H73" s="22" t="s">
        <v>354</v>
      </c>
      <c r="I73" s="22" t="s">
        <v>343</v>
      </c>
      <c r="J73" s="161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7"/>
      <c r="G74" s="22" t="s">
        <v>16</v>
      </c>
      <c r="H74" s="22" t="s">
        <v>355</v>
      </c>
      <c r="I74" s="22" t="s">
        <v>11</v>
      </c>
      <c r="J74" s="161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385</v>
      </c>
      <c r="B83" s="56" t="s">
        <v>87</v>
      </c>
      <c r="C83" s="131">
        <f t="shared" ref="C83:J83" si="6">C33+C55+C60+C61+C64+C76+C82</f>
        <v>0</v>
      </c>
      <c r="D83" s="131">
        <f t="shared" si="6"/>
        <v>76525225.359999999</v>
      </c>
      <c r="E83" s="131">
        <f t="shared" si="6"/>
        <v>3224134.86</v>
      </c>
      <c r="F83" s="131">
        <f t="shared" si="6"/>
        <v>79749360.219999999</v>
      </c>
      <c r="G83" s="131">
        <f t="shared" si="6"/>
        <v>0</v>
      </c>
      <c r="H83" s="131">
        <f t="shared" si="6"/>
        <v>74656342.200000003</v>
      </c>
      <c r="I83" s="131">
        <f t="shared" si="6"/>
        <v>7561235.5999999996</v>
      </c>
      <c r="J83" s="132">
        <f t="shared" si="6"/>
        <v>82217577.799999997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0</v>
      </c>
      <c r="D85" s="98">
        <f t="shared" si="7"/>
        <v>0</v>
      </c>
      <c r="E85" s="98">
        <f t="shared" si="7"/>
        <v>3442.78</v>
      </c>
      <c r="F85" s="98">
        <f t="shared" si="7"/>
        <v>3442.78</v>
      </c>
      <c r="G85" s="98">
        <f t="shared" si="7"/>
        <v>0</v>
      </c>
      <c r="H85" s="98">
        <f t="shared" si="7"/>
        <v>0</v>
      </c>
      <c r="I85" s="98">
        <f t="shared" si="7"/>
        <v>506210.39</v>
      </c>
      <c r="J85" s="100">
        <f t="shared" si="7"/>
        <v>506210.39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/>
      <c r="D87" s="121"/>
      <c r="E87" s="121">
        <v>3442.78</v>
      </c>
      <c r="F87" s="117">
        <f t="shared" ref="F87:F95" si="8">SUM(C87:E87)</f>
        <v>3442.78</v>
      </c>
      <c r="G87" s="121"/>
      <c r="H87" s="121"/>
      <c r="I87" s="121">
        <v>506210.39</v>
      </c>
      <c r="J87" s="105">
        <f t="shared" ref="J87:J95" si="9">SUM(G87:I87)</f>
        <v>506210.39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/>
      <c r="F93" s="117">
        <f t="shared" si="8"/>
        <v>0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2" t="s">
        <v>8</v>
      </c>
      <c r="D102" s="163"/>
      <c r="E102" s="163"/>
      <c r="F102" s="164"/>
      <c r="G102" s="162" t="s">
        <v>9</v>
      </c>
      <c r="H102" s="163"/>
      <c r="I102" s="163"/>
      <c r="J102" s="163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6" t="s">
        <v>12</v>
      </c>
      <c r="G103" s="22" t="s">
        <v>11</v>
      </c>
      <c r="H103" s="151" t="s">
        <v>353</v>
      </c>
      <c r="I103" s="151" t="s">
        <v>342</v>
      </c>
      <c r="J103" s="160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7"/>
      <c r="G104" s="22" t="s">
        <v>15</v>
      </c>
      <c r="H104" s="22" t="s">
        <v>354</v>
      </c>
      <c r="I104" s="22" t="s">
        <v>343</v>
      </c>
      <c r="J104" s="161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7"/>
      <c r="G105" s="22" t="s">
        <v>16</v>
      </c>
      <c r="H105" s="22" t="s">
        <v>355</v>
      </c>
      <c r="I105" s="22" t="s">
        <v>11</v>
      </c>
      <c r="J105" s="161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>
        <v>103000</v>
      </c>
      <c r="F107" s="133">
        <f>SUM(C107:E107)</f>
        <v>103000</v>
      </c>
      <c r="G107" s="127"/>
      <c r="H107" s="127"/>
      <c r="I107" s="127"/>
      <c r="J107" s="105">
        <f>SUM(G107:I107)</f>
        <v>0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/>
      <c r="E108" s="127">
        <v>64252.91</v>
      </c>
      <c r="F108" s="133">
        <f>SUM(C108:E108)</f>
        <v>64252.91</v>
      </c>
      <c r="G108" s="127"/>
      <c r="H108" s="127"/>
      <c r="I108" s="127">
        <v>121996.04</v>
      </c>
      <c r="J108" s="105">
        <f>SUM(G108:I108)</f>
        <v>121996.04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-71338129.659999996</v>
      </c>
      <c r="E115" s="134">
        <f t="shared" si="12"/>
        <v>0</v>
      </c>
      <c r="F115" s="134">
        <f t="shared" si="12"/>
        <v>-71338129.659999996</v>
      </c>
      <c r="G115" s="134">
        <f t="shared" si="12"/>
        <v>0</v>
      </c>
      <c r="H115" s="134">
        <f t="shared" si="12"/>
        <v>-69783717.560000002</v>
      </c>
      <c r="I115" s="134">
        <f t="shared" si="12"/>
        <v>0</v>
      </c>
      <c r="J115" s="119">
        <f t="shared" si="12"/>
        <v>-69783717.560000002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/>
      <c r="F117" s="117">
        <f>SUM(C117:E117)</f>
        <v>0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-105040367.02</v>
      </c>
      <c r="E120" s="127"/>
      <c r="F120" s="117">
        <f>SUM(D120:E120)</f>
        <v>-105040367.02</v>
      </c>
      <c r="G120" s="128"/>
      <c r="H120" s="127">
        <v>-104765830.73999999</v>
      </c>
      <c r="I120" s="127"/>
      <c r="J120" s="105">
        <f>SUM(H120:I120)</f>
        <v>-104765830.73999999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33702237.359999999</v>
      </c>
      <c r="E121" s="127"/>
      <c r="F121" s="117">
        <f>SUM(D121:E121)</f>
        <v>33702237.359999999</v>
      </c>
      <c r="G121" s="128"/>
      <c r="H121" s="127">
        <v>34982113.18</v>
      </c>
      <c r="I121" s="127"/>
      <c r="J121" s="105">
        <f>SUM(H121:I121)</f>
        <v>34982113.18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-71338129.659999996</v>
      </c>
      <c r="E122" s="98">
        <f>E120+E121</f>
        <v>0</v>
      </c>
      <c r="F122" s="98">
        <f>F120+F121</f>
        <v>-71338129.659999996</v>
      </c>
      <c r="G122" s="128"/>
      <c r="H122" s="98">
        <f>H120+H121</f>
        <v>-69783717.560000002</v>
      </c>
      <c r="I122" s="98">
        <f>I120+I121</f>
        <v>0</v>
      </c>
      <c r="J122" s="119">
        <f>J120+J121</f>
        <v>-69783717.560000002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>
        <v>2936.95</v>
      </c>
      <c r="E128" s="137">
        <v>2568.92</v>
      </c>
      <c r="F128" s="117">
        <f>SUM(C128:E128)</f>
        <v>5505.87</v>
      </c>
      <c r="G128" s="137"/>
      <c r="H128" s="137"/>
      <c r="I128" s="137">
        <v>13923.89</v>
      </c>
      <c r="J128" s="105">
        <f>SUM(G128:I128)</f>
        <v>13923.89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402</v>
      </c>
      <c r="B129" s="64" t="s">
        <v>140</v>
      </c>
      <c r="C129" s="139">
        <f t="shared" ref="C129:J129" si="14">C85+C96+C107+C108+C109+C113+C114+C115+C123+C128</f>
        <v>0</v>
      </c>
      <c r="D129" s="139">
        <f t="shared" si="14"/>
        <v>-71335192.709999993</v>
      </c>
      <c r="E129" s="139">
        <f t="shared" si="14"/>
        <v>173264.61</v>
      </c>
      <c r="F129" s="139">
        <f t="shared" si="14"/>
        <v>-71161928.099999994</v>
      </c>
      <c r="G129" s="139">
        <f t="shared" si="14"/>
        <v>0</v>
      </c>
      <c r="H129" s="139">
        <f t="shared" si="14"/>
        <v>-69783717.560000002</v>
      </c>
      <c r="I129" s="139">
        <f t="shared" si="14"/>
        <v>642130.31999999995</v>
      </c>
      <c r="J129" s="140">
        <f t="shared" si="14"/>
        <v>-69141587.239999995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0</v>
      </c>
      <c r="D130" s="141">
        <f t="shared" si="15"/>
        <v>5190032.6500000004</v>
      </c>
      <c r="E130" s="141">
        <f t="shared" si="15"/>
        <v>3397399.47</v>
      </c>
      <c r="F130" s="141">
        <f t="shared" si="15"/>
        <v>8587432.1199999992</v>
      </c>
      <c r="G130" s="141">
        <f t="shared" si="15"/>
        <v>0</v>
      </c>
      <c r="H130" s="141">
        <f t="shared" si="15"/>
        <v>4872624.6399999997</v>
      </c>
      <c r="I130" s="141">
        <f t="shared" si="15"/>
        <v>8203365.9199999999</v>
      </c>
      <c r="J130" s="142">
        <f t="shared" si="15"/>
        <v>13075990.560000001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2" t="s">
        <v>8</v>
      </c>
      <c r="D132" s="163"/>
      <c r="E132" s="163"/>
      <c r="F132" s="164"/>
      <c r="G132" s="162" t="s">
        <v>9</v>
      </c>
      <c r="H132" s="163"/>
      <c r="I132" s="163"/>
      <c r="J132" s="163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6" t="s">
        <v>12</v>
      </c>
      <c r="G133" s="22" t="s">
        <v>11</v>
      </c>
      <c r="H133" s="151" t="s">
        <v>353</v>
      </c>
      <c r="I133" s="151" t="s">
        <v>342</v>
      </c>
      <c r="J133" s="160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7"/>
      <c r="G134" s="22" t="s">
        <v>15</v>
      </c>
      <c r="H134" s="22" t="s">
        <v>354</v>
      </c>
      <c r="I134" s="22" t="s">
        <v>343</v>
      </c>
      <c r="J134" s="161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7"/>
      <c r="G135" s="22" t="s">
        <v>16</v>
      </c>
      <c r="H135" s="22" t="s">
        <v>355</v>
      </c>
      <c r="I135" s="22" t="s">
        <v>11</v>
      </c>
      <c r="J135" s="161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/>
      <c r="E143" s="127"/>
      <c r="F143" s="117">
        <f>SUM(C143:E143)</f>
        <v>0</v>
      </c>
      <c r="G143" s="127"/>
      <c r="H143" s="127"/>
      <c r="I143" s="127"/>
      <c r="J143" s="105">
        <f>SUM(G143:I143)</f>
        <v>0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0</v>
      </c>
      <c r="E144" s="98">
        <f t="shared" si="17"/>
        <v>6.68</v>
      </c>
      <c r="F144" s="98">
        <f t="shared" si="17"/>
        <v>6.68</v>
      </c>
      <c r="G144" s="98">
        <f t="shared" si="17"/>
        <v>0</v>
      </c>
      <c r="H144" s="98">
        <f t="shared" si="17"/>
        <v>0</v>
      </c>
      <c r="I144" s="98">
        <f t="shared" si="17"/>
        <v>0</v>
      </c>
      <c r="J144" s="119">
        <f t="shared" si="17"/>
        <v>0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/>
      <c r="F149" s="117">
        <f t="shared" si="18"/>
        <v>0</v>
      </c>
      <c r="G149" s="127"/>
      <c r="H149" s="127"/>
      <c r="I149" s="127"/>
      <c r="J149" s="105">
        <f t="shared" si="19"/>
        <v>0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/>
      <c r="E150" s="127"/>
      <c r="F150" s="117">
        <f t="shared" si="18"/>
        <v>0</v>
      </c>
      <c r="G150" s="127"/>
      <c r="H150" s="127"/>
      <c r="I150" s="127"/>
      <c r="J150" s="105">
        <f t="shared" si="19"/>
        <v>0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/>
      <c r="E151" s="124">
        <v>6.68</v>
      </c>
      <c r="F151" s="125">
        <f t="shared" si="18"/>
        <v>6.68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2" t="s">
        <v>8</v>
      </c>
      <c r="D153" s="163"/>
      <c r="E153" s="163"/>
      <c r="F153" s="164"/>
      <c r="G153" s="162" t="s">
        <v>9</v>
      </c>
      <c r="H153" s="163"/>
      <c r="I153" s="163"/>
      <c r="J153" s="163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6" t="s">
        <v>12</v>
      </c>
      <c r="G154" s="22" t="s">
        <v>11</v>
      </c>
      <c r="H154" s="151" t="s">
        <v>353</v>
      </c>
      <c r="I154" s="151" t="s">
        <v>342</v>
      </c>
      <c r="J154" s="160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7"/>
      <c r="G155" s="22" t="s">
        <v>15</v>
      </c>
      <c r="H155" s="22" t="s">
        <v>354</v>
      </c>
      <c r="I155" s="22" t="s">
        <v>343</v>
      </c>
      <c r="J155" s="161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7"/>
      <c r="G156" s="22" t="s">
        <v>16</v>
      </c>
      <c r="H156" s="22" t="s">
        <v>355</v>
      </c>
      <c r="I156" s="22" t="s">
        <v>11</v>
      </c>
      <c r="J156" s="161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0</v>
      </c>
      <c r="F158" s="143">
        <f t="shared" si="20"/>
        <v>0</v>
      </c>
      <c r="G158" s="143">
        <f t="shared" si="20"/>
        <v>0</v>
      </c>
      <c r="H158" s="143">
        <f t="shared" si="20"/>
        <v>0</v>
      </c>
      <c r="I158" s="143">
        <f t="shared" si="20"/>
        <v>0</v>
      </c>
      <c r="J158" s="114">
        <f t="shared" si="20"/>
        <v>0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/>
      <c r="F160" s="144">
        <f>E160</f>
        <v>0</v>
      </c>
      <c r="G160" s="101"/>
      <c r="H160" s="108"/>
      <c r="I160" s="136"/>
      <c r="J160" s="149">
        <f>I160</f>
        <v>0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/>
      <c r="D166" s="127"/>
      <c r="E166" s="127"/>
      <c r="F166" s="133">
        <f t="shared" si="21"/>
        <v>0</v>
      </c>
      <c r="G166" s="127"/>
      <c r="H166" s="127"/>
      <c r="I166" s="127"/>
      <c r="J166" s="150">
        <f t="shared" si="22"/>
        <v>0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403</v>
      </c>
      <c r="B168" s="64" t="s">
        <v>183</v>
      </c>
      <c r="C168" s="145">
        <f t="shared" ref="C168:J168" si="23">C138+C143+C144+C158+C165+C166+C167</f>
        <v>0</v>
      </c>
      <c r="D168" s="145">
        <f t="shared" si="23"/>
        <v>0</v>
      </c>
      <c r="E168" s="145">
        <f t="shared" si="23"/>
        <v>6.68</v>
      </c>
      <c r="F168" s="145">
        <f t="shared" si="23"/>
        <v>6.68</v>
      </c>
      <c r="G168" s="145">
        <f t="shared" si="23"/>
        <v>0</v>
      </c>
      <c r="H168" s="145">
        <f t="shared" si="23"/>
        <v>0</v>
      </c>
      <c r="I168" s="145">
        <f t="shared" si="23"/>
        <v>0</v>
      </c>
      <c r="J168" s="113">
        <f t="shared" si="23"/>
        <v>0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404</v>
      </c>
      <c r="B170" s="41" t="s">
        <v>185</v>
      </c>
      <c r="C170" s="98">
        <f t="shared" ref="C170:J170" si="24">SUM(C172:C176)</f>
        <v>0</v>
      </c>
      <c r="D170" s="98">
        <f t="shared" si="24"/>
        <v>5190032.6500000004</v>
      </c>
      <c r="E170" s="98">
        <f t="shared" si="24"/>
        <v>3397392.79</v>
      </c>
      <c r="F170" s="98">
        <f t="shared" si="24"/>
        <v>8587425.4399999995</v>
      </c>
      <c r="G170" s="98">
        <f t="shared" si="24"/>
        <v>0</v>
      </c>
      <c r="H170" s="98">
        <f t="shared" si="24"/>
        <v>4872624.6399999997</v>
      </c>
      <c r="I170" s="98">
        <f t="shared" si="24"/>
        <v>8203365.9199999999</v>
      </c>
      <c r="J170" s="100">
        <f t="shared" si="24"/>
        <v>13075990.560000001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/>
      <c r="D172" s="121">
        <v>-29469351.710000001</v>
      </c>
      <c r="E172" s="121">
        <v>3100536.79</v>
      </c>
      <c r="F172" s="117">
        <f>SUM(C172:E172)</f>
        <v>-26368814.920000002</v>
      </c>
      <c r="G172" s="121"/>
      <c r="H172" s="121">
        <v>-30371161.539999999</v>
      </c>
      <c r="I172" s="121">
        <v>8091219.9199999999</v>
      </c>
      <c r="J172" s="105">
        <f>SUM(G172:I172)</f>
        <v>-22279941.620000001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33702237.359999999</v>
      </c>
      <c r="E173" s="127"/>
      <c r="F173" s="117">
        <f>SUM(C173:E173)</f>
        <v>33702237.359999999</v>
      </c>
      <c r="G173" s="146"/>
      <c r="H173" s="127">
        <v>34982113.18</v>
      </c>
      <c r="I173" s="127"/>
      <c r="J173" s="105">
        <f>SUM(G173:I173)</f>
        <v>34982113.18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>
        <v>957147</v>
      </c>
      <c r="E176" s="135">
        <v>296856</v>
      </c>
      <c r="F176" s="117">
        <f>SUM(C176:E176)</f>
        <v>1254003</v>
      </c>
      <c r="G176" s="135"/>
      <c r="H176" s="135">
        <v>261673</v>
      </c>
      <c r="I176" s="135">
        <v>112146</v>
      </c>
      <c r="J176" s="150">
        <f>SUM(G176:I176)</f>
        <v>373819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0</v>
      </c>
      <c r="D177" s="131">
        <f t="shared" si="25"/>
        <v>5190032.6500000004</v>
      </c>
      <c r="E177" s="131">
        <f t="shared" si="25"/>
        <v>3397399.47</v>
      </c>
      <c r="F177" s="131">
        <f t="shared" si="25"/>
        <v>8587432.1199999992</v>
      </c>
      <c r="G177" s="131">
        <f t="shared" si="25"/>
        <v>0</v>
      </c>
      <c r="H177" s="131">
        <f t="shared" si="25"/>
        <v>4872624.6399999997</v>
      </c>
      <c r="I177" s="131">
        <f t="shared" si="25"/>
        <v>8203365.9199999999</v>
      </c>
      <c r="J177" s="132">
        <f t="shared" si="25"/>
        <v>13075990.560000001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hidden="1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70" t="s">
        <v>377</v>
      </c>
      <c r="C181" s="170"/>
      <c r="D181" s="170"/>
      <c r="F181" s="85" t="s">
        <v>210</v>
      </c>
      <c r="G181" s="183"/>
      <c r="H181" s="183"/>
      <c r="I181" s="178"/>
      <c r="J181" s="178"/>
      <c r="L181" s="155"/>
    </row>
    <row r="182" spans="1:12" s="6" customFormat="1" ht="12.75" hidden="1" customHeight="1" x14ac:dyDescent="0.2">
      <c r="A182" s="85" t="s">
        <v>209</v>
      </c>
      <c r="B182" s="169" t="s">
        <v>208</v>
      </c>
      <c r="C182" s="169"/>
      <c r="D182" s="169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84" t="s">
        <v>213</v>
      </c>
      <c r="H185" s="184"/>
      <c r="I185" s="184"/>
      <c r="J185" s="184"/>
    </row>
    <row r="186" spans="1:12" ht="12.75" hidden="1" customHeight="1" x14ac:dyDescent="0.2">
      <c r="A186" s="10"/>
      <c r="B186" s="9"/>
      <c r="C186" s="171" t="s">
        <v>216</v>
      </c>
      <c r="D186" s="171"/>
      <c r="E186" s="178"/>
      <c r="F186" s="178"/>
      <c r="G186" s="185"/>
      <c r="H186" s="185"/>
      <c r="I186" s="178"/>
      <c r="J186" s="178"/>
    </row>
    <row r="187" spans="1:12" ht="12.75" hidden="1" customHeight="1" x14ac:dyDescent="0.2">
      <c r="A187" s="10"/>
      <c r="B187" s="9"/>
      <c r="C187" s="186" t="s">
        <v>215</v>
      </c>
      <c r="D187" s="186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78"/>
      <c r="D189" s="178"/>
      <c r="E189" s="185"/>
      <c r="F189" s="185"/>
      <c r="G189" s="178"/>
      <c r="H189" s="178"/>
      <c r="I189" s="178"/>
      <c r="J189" s="178"/>
    </row>
    <row r="190" spans="1:12" ht="12.75" hidden="1" customHeight="1" x14ac:dyDescent="0.2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87" t="s">
        <v>217</v>
      </c>
      <c r="J190" s="187"/>
    </row>
  </sheetData>
  <mergeCells count="60">
    <mergeCell ref="J103:J105"/>
    <mergeCell ref="F133:F135"/>
    <mergeCell ref="J133:J135"/>
    <mergeCell ref="C102:F102"/>
    <mergeCell ref="G102:J102"/>
    <mergeCell ref="I190:J190"/>
    <mergeCell ref="I189:J189"/>
    <mergeCell ref="G190:H190"/>
    <mergeCell ref="G189:H189"/>
    <mergeCell ref="E190:F190"/>
    <mergeCell ref="C190:D190"/>
    <mergeCell ref="E189:F189"/>
    <mergeCell ref="C189:D189"/>
    <mergeCell ref="C187:D187"/>
    <mergeCell ref="E187:F187"/>
    <mergeCell ref="G187:H187"/>
    <mergeCell ref="G185:J185"/>
    <mergeCell ref="E186:F186"/>
    <mergeCell ref="G186:H186"/>
    <mergeCell ref="I186:J186"/>
    <mergeCell ref="I187:J187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J154:J156"/>
    <mergeCell ref="J41:J43"/>
    <mergeCell ref="F72:F74"/>
    <mergeCell ref="J72:J74"/>
    <mergeCell ref="F103:F105"/>
    <mergeCell ref="B10:H10"/>
    <mergeCell ref="J16:J18"/>
    <mergeCell ref="C40:F40"/>
    <mergeCell ref="G40:J40"/>
    <mergeCell ref="B12:H12"/>
    <mergeCell ref="B13:H13"/>
    <mergeCell ref="F16:F1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Лилия</cp:lastModifiedBy>
  <dcterms:created xsi:type="dcterms:W3CDTF">2011-04-05T12:25:02Z</dcterms:created>
  <dcterms:modified xsi:type="dcterms:W3CDTF">2018-12-18T09:53:06Z</dcterms:modified>
</cp:coreProperties>
</file>